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mc:AlternateContent xmlns:mc="http://schemas.openxmlformats.org/markup-compatibility/2006">
    <mc:Choice Requires="x15">
      <x15ac:absPath xmlns:x15ac="http://schemas.microsoft.com/office/spreadsheetml/2010/11/ac" url="https://enacdocs.sharepoint.com/sites/JDycomunicacin-INSPECCIN/Documentos compartidos/INSPECCIÓN/"/>
    </mc:Choice>
  </mc:AlternateContent>
  <xr:revisionPtr revIDLastSave="5" documentId="13_ncr:1_{3E95EE5F-9AF1-4D69-B8A8-28EC95DAD80C}" xr6:coauthVersionLast="47" xr6:coauthVersionMax="47" xr10:uidLastSave="{23E2D367-8D37-474B-918D-6C0CDF8CB42E}"/>
  <bookViews>
    <workbookView xWindow="28680" yWindow="-120" windowWidth="29040" windowHeight="15840" tabRatio="836" activeTab="1" xr2:uid="{00000000-000D-0000-FFFF-FFFF00000000}"/>
  </bookViews>
  <sheets>
    <sheet name="PORTADA" sheetId="26" r:id="rId1"/>
    <sheet name="AUTOEVALUCIÓN" sheetId="19" r:id="rId2"/>
    <sheet name="GRÁFICOS" sheetId="20" r:id="rId3"/>
  </sheets>
  <definedNames>
    <definedName name="OUI_N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103" i="19" l="1"/>
  <c r="H102" i="19"/>
  <c r="H101" i="19"/>
  <c r="H100" i="19"/>
  <c r="H99" i="19"/>
  <c r="H98" i="19"/>
  <c r="H97" i="19"/>
  <c r="I97" i="19"/>
  <c r="B18" i="20" s="1"/>
  <c r="C18" i="20" s="1"/>
  <c r="H48" i="19"/>
  <c r="H52" i="19"/>
  <c r="H55" i="19"/>
  <c r="H49" i="19"/>
  <c r="H61" i="19"/>
  <c r="H57" i="19"/>
  <c r="H56" i="19"/>
  <c r="H54" i="19"/>
  <c r="H53" i="19"/>
  <c r="H51" i="19"/>
  <c r="H50" i="19"/>
  <c r="H47" i="19"/>
  <c r="H43" i="19"/>
  <c r="H42" i="19"/>
  <c r="H41" i="19"/>
  <c r="H40" i="19"/>
  <c r="H39" i="19"/>
  <c r="H38" i="19"/>
  <c r="H37" i="19"/>
  <c r="H60" i="19"/>
  <c r="H59" i="19"/>
  <c r="H31" i="19"/>
  <c r="H30" i="19"/>
  <c r="I27" i="19" s="1"/>
  <c r="B8" i="20" s="1"/>
  <c r="C8" i="20" s="1"/>
  <c r="H29" i="19"/>
  <c r="H28" i="19"/>
  <c r="H27" i="19"/>
  <c r="H106" i="19"/>
  <c r="H136" i="19"/>
  <c r="H137" i="19"/>
  <c r="H138" i="19"/>
  <c r="H128" i="19"/>
  <c r="I127" i="19" s="1"/>
  <c r="B24" i="20" s="1"/>
  <c r="C24" i="20" s="1"/>
  <c r="H129" i="19"/>
  <c r="H130" i="19"/>
  <c r="H131" i="19"/>
  <c r="H132" i="19"/>
  <c r="H133" i="19"/>
  <c r="H134" i="19"/>
  <c r="H127" i="19"/>
  <c r="H123" i="19"/>
  <c r="I122" i="19" s="1"/>
  <c r="B23" i="20" s="1"/>
  <c r="C23" i="20" s="1"/>
  <c r="H124" i="19"/>
  <c r="H125" i="19"/>
  <c r="H122" i="19"/>
  <c r="H120" i="19"/>
  <c r="H7" i="19"/>
  <c r="H8" i="19"/>
  <c r="H9" i="19"/>
  <c r="H10" i="19"/>
  <c r="H11" i="19"/>
  <c r="H12" i="19"/>
  <c r="H13" i="19"/>
  <c r="H14" i="19"/>
  <c r="H15" i="19"/>
  <c r="H17" i="19"/>
  <c r="H18" i="19"/>
  <c r="H112" i="19"/>
  <c r="I112" i="19" s="1"/>
  <c r="B21" i="20" s="1"/>
  <c r="C21" i="20" s="1"/>
  <c r="H113" i="19"/>
  <c r="H114" i="19"/>
  <c r="H115" i="19"/>
  <c r="H116" i="19"/>
  <c r="H117" i="19"/>
  <c r="H118" i="19"/>
  <c r="H107" i="19"/>
  <c r="H108" i="19"/>
  <c r="I106" i="19" s="1"/>
  <c r="H109" i="19"/>
  <c r="H110" i="19"/>
  <c r="H80" i="19"/>
  <c r="H81" i="19"/>
  <c r="H82" i="19"/>
  <c r="H83" i="19"/>
  <c r="H84" i="19"/>
  <c r="H91" i="19"/>
  <c r="I89" i="19" s="1"/>
  <c r="B17" i="20" s="1"/>
  <c r="C17" i="20" s="1"/>
  <c r="H92" i="19"/>
  <c r="H89" i="19"/>
  <c r="H90" i="19"/>
  <c r="H93" i="19"/>
  <c r="H94" i="19"/>
  <c r="H95" i="19"/>
  <c r="H67" i="19"/>
  <c r="H68" i="19"/>
  <c r="I64" i="19" s="1"/>
  <c r="H73" i="19"/>
  <c r="H64" i="19"/>
  <c r="H65" i="19"/>
  <c r="H66" i="19"/>
  <c r="H69" i="19"/>
  <c r="H70" i="19"/>
  <c r="H71" i="19"/>
  <c r="H72" i="19"/>
  <c r="H74" i="19"/>
  <c r="H75" i="19"/>
  <c r="H76" i="19"/>
  <c r="H77" i="19"/>
  <c r="H78" i="19"/>
  <c r="H86" i="19"/>
  <c r="H87" i="19"/>
  <c r="H34" i="19"/>
  <c r="I34" i="19" s="1"/>
  <c r="H35" i="19"/>
  <c r="H36" i="19"/>
  <c r="H45" i="19"/>
  <c r="H46" i="19"/>
  <c r="H23" i="19"/>
  <c r="H24" i="19"/>
  <c r="H25" i="19"/>
  <c r="H21" i="19"/>
  <c r="I21" i="19" s="1"/>
  <c r="H22" i="19"/>
  <c r="I59" i="19"/>
  <c r="B12" i="20" s="1"/>
  <c r="C12" i="20" s="1"/>
  <c r="I45" i="19"/>
  <c r="B11" i="20" s="1"/>
  <c r="C11" i="20" s="1"/>
  <c r="I17" i="19"/>
  <c r="B5" i="20" s="1"/>
  <c r="C5" i="20" s="1"/>
  <c r="I30" i="19"/>
  <c r="I28" i="19"/>
  <c r="I86" i="19"/>
  <c r="B16" i="20"/>
  <c r="C16" i="20" s="1"/>
  <c r="I80" i="19"/>
  <c r="B15" i="20"/>
  <c r="C15" i="20" s="1"/>
  <c r="I120" i="19"/>
  <c r="B22" i="20"/>
  <c r="C22" i="20" s="1"/>
  <c r="I136" i="19"/>
  <c r="B25" i="20" s="1"/>
  <c r="C25" i="20" s="1"/>
  <c r="I7" i="19" l="1"/>
  <c r="J7" i="19" s="1"/>
  <c r="B3" i="20" s="1"/>
  <c r="C3" i="20" s="1"/>
  <c r="J21" i="19"/>
  <c r="B6" i="20" s="1"/>
  <c r="C6" i="20" s="1"/>
  <c r="B7" i="20"/>
  <c r="C7" i="20" s="1"/>
  <c r="B20" i="20"/>
  <c r="C20" i="20" s="1"/>
  <c r="J106" i="19"/>
  <c r="B19" i="20" s="1"/>
  <c r="C19" i="20" s="1"/>
  <c r="B10" i="20"/>
  <c r="C10" i="20" s="1"/>
  <c r="J34" i="19"/>
  <c r="B9" i="20" s="1"/>
  <c r="C9" i="20" s="1"/>
  <c r="B14" i="20"/>
  <c r="C14" i="20" s="1"/>
  <c r="J64" i="19"/>
  <c r="B13" i="20" s="1"/>
  <c r="C13" i="20" s="1"/>
  <c r="B4" i="20" l="1"/>
  <c r="C4" i="20" s="1"/>
</calcChain>
</file>

<file path=xl/sharedStrings.xml><?xml version="1.0" encoding="utf-8"?>
<sst xmlns="http://schemas.openxmlformats.org/spreadsheetml/2006/main" count="257" uniqueCount="240">
  <si>
    <t>/</t>
  </si>
  <si>
    <t>%</t>
  </si>
  <si>
    <t>Points</t>
  </si>
  <si>
    <t>4.1.3</t>
  </si>
  <si>
    <t>4.1.4</t>
  </si>
  <si>
    <t>4.1.5</t>
  </si>
  <si>
    <t>4.1.6 a)</t>
  </si>
  <si>
    <t>4.1.6 b)</t>
  </si>
  <si>
    <t>4.1.6 c)</t>
  </si>
  <si>
    <t>No</t>
  </si>
  <si>
    <t>Parcialmente o en curso</t>
  </si>
  <si>
    <t>Sí y podemos
Pruébalo</t>
  </si>
  <si>
    <t>No aplicable</t>
  </si>
  <si>
    <t>COMENTARIOS</t>
  </si>
  <si>
    <t>4. REQUISITOS GENERALES</t>
  </si>
  <si>
    <t>4.1. Imparcialidad e Independencia</t>
  </si>
  <si>
    <t xml:space="preserve">¿Lleva a cabo sus inspecciones de manera imparcial? En particular, ¿se asegura de que las presiones (comerciales, financieras u otras) no comprometan su imparcialidad?	</t>
  </si>
  <si>
    <t>¿La dirección de su organización se ha comprometido a llevar a cabo sus actividades de inspección de manera imparcial?</t>
  </si>
  <si>
    <t>Si su organización se declara tipo B (es decir, realiza inspecciones solo para su propia organización):
¿Puede demostrar que el servicio de inspección y su personal no llevan a cabo actividades incompatibles?</t>
  </si>
  <si>
    <t>4.2. Confidencialidad</t>
  </si>
  <si>
    <t>5. REQUISITOS ESTRUCTURALES</t>
  </si>
  <si>
    <t>5.1 Requisitos administrativos</t>
  </si>
  <si>
    <t>¿Las actividades de inspección son claramente identificables dentro de su organización?
Por ejemplo, mediante la implementación de servicios separados y relevantes en un organigrama</t>
  </si>
  <si>
    <t>5.2 Organización y gestión</t>
  </si>
  <si>
    <t>6. REQUISITOS DE RECURSOS</t>
  </si>
  <si>
    <t>6.1. Personal</t>
  </si>
  <si>
    <t>Para llevar a cabo la actividad de inspección, ¿tiene personal competente en número suficiente y vinculado a su organización por contrato?</t>
  </si>
  <si>
    <t>¿Cada persona del organismo de inspección conoce sus obligaciones, responsabilidades y autoridad?</t>
  </si>
  <si>
    <t>6.2. Instalaciones y equipos</t>
  </si>
  <si>
    <t>Si procede, ¿evalua periódicamente el estado del equipo almacenado para evitar cualquier deterioro?</t>
  </si>
  <si>
    <t>6.3. Subcontratación</t>
  </si>
  <si>
    <t>7. REQUISITOS DE PROCESO</t>
  </si>
  <si>
    <t>7.1. Métodos y procedimientos de inspección</t>
  </si>
  <si>
    <t>¿Informa a su cliente si el método o procedimiento de inspección que le propone no es apropiado?</t>
  </si>
  <si>
    <t xml:space="preserve">- que los requisitos de sus clientes estén correctamente definidos para poder llevar a cabo el servicio de forma inequívoca	</t>
  </si>
  <si>
    <t>¿Ha establecido instrucciones escritas para llevar a cabo la inspección de forma segura?</t>
  </si>
  <si>
    <t>7.3. Registros</t>
  </si>
  <si>
    <t>7.4. Informes y certificados de inspección</t>
  </si>
  <si>
    <t xml:space="preserve">¿Este informe o certificado de inspección incluye los elementos obligatorios enumerados en la norma UNE-EN ISO/IEC 17020:2012 - 7.4.2?	</t>
  </si>
  <si>
    <t>8. REQUISITOS DEL SISTEMA DE GESTIÓN</t>
  </si>
  <si>
    <t>8.2. Documentación del sistema de gestión</t>
  </si>
  <si>
    <t>¿Tiene el personal que participa en la inspección acceso a los documentos del sistema de gestión que les conciernen?</t>
  </si>
  <si>
    <t>8.3. Control de documentos</t>
  </si>
  <si>
    <t xml:space="preserve">- la gestión de documentos externos (por ejemplo, identificación, difusión...)	</t>
  </si>
  <si>
    <t>8.5. Revisión de la gestión</t>
  </si>
  <si>
    <t>8.6. Auditoría interna</t>
  </si>
  <si>
    <t xml:space="preserve">- los auditores no auditan su propio trabajo </t>
  </si>
  <si>
    <t xml:space="preserve">- se identifican e implementan todas las acciones correctivas y oportunidades de mejora  </t>
  </si>
  <si>
    <t>8.7. Acciones correctivas / 8.8 Acciones preventivas</t>
  </si>
  <si>
    <t>Capítulos de la norma UNE-EN ISO/IEC 17020 : 2012</t>
  </si>
  <si>
    <t>5.1. Requisitos administrativos</t>
  </si>
  <si>
    <t>5.2. Organización y gestión</t>
  </si>
  <si>
    <t>7.2. Manejo de muestras y objetos presentados en la inspección</t>
  </si>
  <si>
    <t>8.4. Control de grabaciones</t>
  </si>
  <si>
    <t>¿Dispone de los medios para identificar de manera continua los factores de riesgo (o eventos) que podrían comprometer la imparcialidad de su organización?
Eventos como: nuevos o cambios de proveedores, contratación de nuevos empleados, nuevos clientes o pérdida de estos, etc., que puedan comprometer su imparcialidad... 
Tenga en cuenta que los factores de riesgo que pueden comprometer la imparcialidad pueden provenir de las actividades y las relaciones de la entidad, de las de su personal o de las de sus organismos relacionados.</t>
  </si>
  <si>
    <t xml:space="preserve">Si su organización se declara tipo A (es decir, solo realiza inspecciones de tercera parte):
¿Puede demostrar que su organización y su personal no realizan actividades incompatibles sobre los ítems para los que se requiere la acreditación?
Actividades incompatibles - diseño, fabricación, suministro (marketing), instalación, compra, posesión, uso, mantenimiento de ítems de la misma naturaleza que los inspeccionados	</t>
  </si>
  <si>
    <t>¿Puede demostrar que su organización no forma parte de una entidad que participa en actividades incompatibles y no tiene vínculos (contractuales, societarios...) con una o más entidades que realizan actividades incompatibles?</t>
  </si>
  <si>
    <t>Si su organización se declara de tipo C (es decir, está implicada en actividades incompatibles):
¿Ha creado una separación de funciones y responsabilidades entre la inspección y las otras actividades?</t>
  </si>
  <si>
    <t>¿Se asegura de que el personal que ha llevado a cabo una actividad incompatible sobre un ítem no pueda llevar a cabo la inspección de ese mismo ítem (a menos que la reglamentación lo permita)?</t>
  </si>
  <si>
    <t>4.2.1, 4.2.3 y 6.1.13</t>
  </si>
  <si>
    <t xml:space="preserve">¿Se consideran confidenciales y tratados como tales los datos obtenidos (del cliente o de terceros) y generados por su actividad de inspección?
Resultados de la inspección, como registros, informes de inspección, etc.
Información obtenida: solicitudes, contratos, información de terceros como la obtenida en relación con una reclamación, etc.
¿Se establece en el marco de compromisos legalmente ejecutales (por ejemplo en el contrato) dicho riquisito con sus clientes? </t>
  </si>
  <si>
    <t>4.2.1 y 4.2.2</t>
  </si>
  <si>
    <t>5.1.1</t>
  </si>
  <si>
    <t>¿Su organización tiene capacidad y asume la responsabilidad legal de las actividades de inspección para las que solicita la acreditación?</t>
  </si>
  <si>
    <t>5.1.2</t>
  </si>
  <si>
    <t>5.1.3</t>
  </si>
  <si>
    <t>¿Se describen las actividades de inspección para las que es competente?
Por ejemplo, en la documentación de calidad</t>
  </si>
  <si>
    <t>5.1.4</t>
  </si>
  <si>
    <t>¿Su organización puede cubrir sus responsabilidades derivadsa de las actividades de inspección (por ejemplo, mediante un seguro de responsabilidad civil)?</t>
  </si>
  <si>
    <t>5.1.5</t>
  </si>
  <si>
    <t>¿Ha definido su organización los términos y condiciones contractuales para la prestación de sus servicios de inspección?
Por ejemplo: contrato con clientes, términos y condiciones para la venta de servicios, etc…</t>
  </si>
  <si>
    <t>5.2.1 y 5.2.2</t>
  </si>
  <si>
    <t>¿Su organización le permite llevar a cabo sus actividades de inspección de manera imparcial?
¿Tiene los medios para mantener la capacidad de llevar a cabo inspecciones?
Por ejemplo: número suficiente de inspectores, seguimiento de los desarrollos normativos y técnicos, mantenimiento de las competencias para inspecciones que rara vez se realizan</t>
  </si>
  <si>
    <t>5.2.3 y 5.2.7</t>
  </si>
  <si>
    <t>¿Se definen los deberes y responsabilidades del personal que participan en las actividades de inspección? 
¿Están descritos los puestos de trabajo para cada categoria que participa en las actividades de inspección?
Ejemplos de formas de cumplir con el requisito: organigrama, ficha de puesto, etc...</t>
  </si>
  <si>
    <t>5.2.4</t>
  </si>
  <si>
    <t>5.2.5 y 5.2.6</t>
  </si>
  <si>
    <t xml:space="preserve">¿Se ha nombrado uno o más gerentes técnicos competentes, experimentados y disponibles para las actividades objeto de la acreditación?
El gerente técnico es último responsable de la ejecución de las actividades de inspección (por ejemplo, de la redacción de la metodología de inspección, de la formación y supervisión de los inspectores...)
</t>
  </si>
  <si>
    <t>¿Está designada la persona o personas que asumen las funciones del gerente o gerentes técnicos, cuando estos estan ausentes?
Este requisito no se aplica en los casos en que la ausencia del gerente técnico suponga el cese de la actividad.</t>
  </si>
  <si>
    <t>6.1.1 y 6.1.3</t>
  </si>
  <si>
    <t xml:space="preserve">¿Ha definido criterios para seleccionar, capacitar, calificar y mantener las competencias del personal involucrado en las actividades de inspección?
Las competencias no se limitan a aspectos técnicos, sino que también deben incluri: el conocimiento del sistema de gestión y la capacidad de implementar procedimientos administrativos </t>
  </si>
  <si>
    <t>6.1.2</t>
  </si>
  <si>
    <t>6.1.4</t>
  </si>
  <si>
    <t>6.1.5 y 6.1.6</t>
  </si>
  <si>
    <t>¿Ha definido un procedimiento que defina los criterios para la selección, formación, cualificación y supervisión de los inspectores y otro personal que participan en las actividades de inspección?
Como mínimo, este procedimiento debe contener: los criterios de contratación, las diferentes etapas de la formación (periodo de iniciación y de trabajo bajo tutela), los criterios de mantenimiento de las competencias (formación continua), criterios para alcanzar la cualificación,...</t>
  </si>
  <si>
    <t>6.1.7</t>
  </si>
  <si>
    <t>¿Se hace un seguimiento de las necesidades de formación, se adaptan a la experiencia del personal y tienen en cuenta los resultados de la supervisión del personal?</t>
  </si>
  <si>
    <t>6.1.8</t>
  </si>
  <si>
    <t>¿El personal involucrado en las actividades de inspección es supervisado por personal competente?
Por ejemplo: observaciones de inspección in situ, revisión de los trabajos de inspección, entrevistas con el personal, supervisión cruzada,…</t>
  </si>
  <si>
    <t>6.1.9</t>
  </si>
  <si>
    <t>¿Se observa a cada inspector in situ durante una de sus misiones de inspección para garantizar su competencia?</t>
  </si>
  <si>
    <t>6.1.10</t>
  </si>
  <si>
    <t>¿Se mantienen actualizados los registros de gestión de personal que participa en las actividades de inspección?
Por ejemplo, educación, conocimientos y experiencias (CV),  resultados de la formación inicial, autorización, formación continua, supervisiones…</t>
  </si>
  <si>
    <t>6.1.11</t>
  </si>
  <si>
    <t xml:space="preserve">¿Se ha asegurado de que la remuneración de su personal no influya en los resultados de las inspecciones?	</t>
  </si>
  <si>
    <t xml:space="preserve">6.1.12 </t>
  </si>
  <si>
    <t xml:space="preserve">¿Ha tomado medidas para asegurarse de que su personal está actuando imparcialmente?
Por ejemplo: Firma de compromisos y definición de políticas y procedimientos para ayudar al personal a identificar y declaraar cualquier amenaza o incentivos comerciales, financieros o de otro tipo que influirían en su imparcialidad	</t>
  </si>
  <si>
    <t xml:space="preserve">6.2.1, 6.2.3 y 6.2.5 </t>
  </si>
  <si>
    <t xml:space="preserve">¿Las instalaciones y equipos utilizados en las inspecciones son adecuados para el uso previsto y se mantienen en buen estado de funcionamiento? 
Instalaciones: Zonas o locales adecuadamente preparados y necesarios para llevar a cabo la actividad o parte de ella (por ejemplo en una ITV los locales donde se realizan las inspecciones)
Equipos: Por ejemplo, termómetro utilizado para una medición de temperatura utilizada en una declaración de cumplimiento </t>
  </si>
  <si>
    <t>6.2.2</t>
  </si>
  <si>
    <t>¿Ha establecido reglas para el acceso y uso de estas instalaciones y equipos?</t>
  </si>
  <si>
    <t xml:space="preserve">6.2.4  </t>
  </si>
  <si>
    <t>¿Estan definidos e indentificados todos los equipos que tienen una influencia significativa en el resultado de la inspección?
El resultado de una medida, se entiende que tiene un impacto en la inspección, cuando tiene un impacto en la declaración de cumplimiento del objeto inspeccionado</t>
  </si>
  <si>
    <t>6.2.6 y 6.2.7</t>
  </si>
  <si>
    <t>6.2.8 y 6.2.10</t>
  </si>
  <si>
    <t>Si disponde equipos con influencia significativa en el resultado de la inspección:
¿Ha implementado un programa para su calibración antes de su puesta en servicio y mantiene un programa establecido de calibraciones?
¿Siempre que sea posible las mediciones son trazables a patrones nacionales o internacionales de medición?</t>
  </si>
  <si>
    <t xml:space="preserve">Si utiliza patrones o materiales de referencia, ¿puede garantizar que se utilizan solo para la calibración interna?
¿Están calibrados y garantizan su trazabilidad a patrones nacionales o internacionales?	</t>
  </si>
  <si>
    <t>6.2.9</t>
  </si>
  <si>
    <t>Si es necesario, ¿ha definido qué equipos se deben someter a comprobaciones internas entre calibraciones?</t>
  </si>
  <si>
    <t>6.2.11</t>
  </si>
  <si>
    <t xml:space="preserve">¿Utiliza proveedores de bienes o servicios cuando estos pueden influir en el resultado de las actividades de inspección?
Por ejemplo: almacenamiento de registro e informes, servicio de calibración, compra de equipos de medición, etc.	</t>
  </si>
  <si>
    <t>Si es así: ¿Ha establecido un procedimiento para seleccionar (seleccionar y aprobar) estos proveedores, comprobar bienes y servicios que se reciben y definir las condiciones de almacenamiento, si las hay?</t>
  </si>
  <si>
    <t>6.2.12</t>
  </si>
  <si>
    <t>6.2.13</t>
  </si>
  <si>
    <t xml:space="preserve">El equipamiento informático (software y hardware) y los equipo automatizados utilizados en las inspecciones son adecuados para el uso, se validan antes de su uso/modificación y periódicamente, y se actualizan si fuera necesario?
Por ejemplo: esto se puede hacer
- validar los cálculos antes de su uso,
- validación periódica del hardware y software de la computadora,
- validar cada vez que se realizan cambios en el hardware o software informático 
- mediante la realización de actualizaciones de software, si es necesario.	</t>
  </si>
  <si>
    <t>¿Están deinidas las reglas para garantizar la integridad y seguridad de los datos?
¿Se mantienen los equios informáticos y automatizados con el fin de asegurar su correcto funcionamiento?</t>
  </si>
  <si>
    <t>6.2.14</t>
  </si>
  <si>
    <t>¿Dispone de procedimientos para tratar equipos defectuosos (etiquetado, retirada…) y, en caso necesario, examinar las consecuencias de los defectos identificados en las inspecciones ya realizadas?</t>
  </si>
  <si>
    <t>6.2.15</t>
  </si>
  <si>
    <t>¿Mantiene actualizados los registros de los equipos incluido el software (identificación, calibración, mantenimiento,...)?</t>
  </si>
  <si>
    <t>6.3.1 y 6.3.4</t>
  </si>
  <si>
    <t>¿Realiza normalmente con medios propios las actividades de inspección?
Cuando subcontrata una parte de la inspeccón ¿Ha definido cómo garantiza que el subcontratista es competente y cumple los requisitos de esta norma o de otras normas internacionales pertinentes (por ejemplo la UNE-EN ISO/IEC 17025 en el caso de actividades de ensayo)? 
¿Solo realiza la subcontratación en caso de: sobre cargas de trabajo imprevistas o anormales, miembros del personal clave incapacitados o instlaciones o equipos clave temporalmente no aptos para el uso?.	
¿Se registran y conservan relativos a la competencia de todos los subcontratistas?</t>
  </si>
  <si>
    <t>6.3.2</t>
  </si>
  <si>
    <t>¿Informa a su cliente de su intención de subcontratar cualquier parte de la inspección?</t>
  </si>
  <si>
    <t>6.3.3</t>
  </si>
  <si>
    <t>Si se subcontrata parte de la inspección, ¿conserva la responsabilidad de determinar el cumplimiento del objeto inspeccionado?</t>
  </si>
  <si>
    <t>7.1.1</t>
  </si>
  <si>
    <t xml:space="preserve">¿Utiliza métodos o procedimientos de inspección definidos?
Pueden estar definidos en reglamentos, normas o especificaciones, planes de inspección o contratos. Las especificaciones pueden ser específicas del cliente o de la organización. </t>
  </si>
  <si>
    <t>7.1.2</t>
  </si>
  <si>
    <t>7.1.3</t>
  </si>
  <si>
    <t>Si utiliza métodos de inspección no normalizados, ¿son apropiados y están completamente documentados?
(Véase la nota del apartado 7.1.3 en UNE-EN ISO/IEC 17020:2012 para saber lo que se entiende por métodos normalizados)</t>
  </si>
  <si>
    <t>7.1.4</t>
  </si>
  <si>
    <t>¿Se mantienen actualizadas las instrucciones, normas,  los procedimientos, las normas y las hojas de trabajo, listas de verificación, datos de referencia, relacionadas con las inspecciones?
Por ejemplo, gracias a una vigilancia normativa o reglamentaria.</t>
  </si>
  <si>
    <t>¿Estas instrucciones están disponibles para el personal en cuestión?</t>
  </si>
  <si>
    <t>7.1.5</t>
  </si>
  <si>
    <t>¿Dispone de un sistema de control de contratos u órdenes de trabajo para garantizar:
- que disponde la competencia (conocimientos y experiencia) y recursos necesarios (por ejemplo, recursos humanos, equipos, etc.) para satisfacer la demanda</t>
  </si>
  <si>
    <t>¿El trabajo que se está desarrollando se controla mediante revisiones regulares y acciones correctivas si fueran necesarias? (por ejemplo, en el caso de los servicios de inspección a largo plazo).</t>
  </si>
  <si>
    <t>¿Qué el trabajo realizado cumple con los requisitos del contrato?</t>
  </si>
  <si>
    <t>7.1.6</t>
  </si>
  <si>
    <t>¿Comprueba la integridad (correcta y completa) de la información utilizada para llevar a cabo la inspección, proporcionada por terceros (por ejemplo, datos de una autoridad reguladora, un cliente ...)?</t>
  </si>
  <si>
    <t>7.1.7</t>
  </si>
  <si>
    <t>¿Se asegura de que se registren las observaciones y los datos obtenidos durante la inspección?
(Se debe garantizar que no se pierde la información pertinente).</t>
  </si>
  <si>
    <t>7.1.8</t>
  </si>
  <si>
    <t>¿Verifica la integridad de la transferencia de datos * o el cálculo cuando es pertinente?
(* ver nota en la norma UNE-EN ISO/IEC 17020:2012)</t>
  </si>
  <si>
    <t>7.1.9</t>
  </si>
  <si>
    <t>7.2.1</t>
  </si>
  <si>
    <t>¿Se identifican de forma única los items y las muestras a inspeccionar para evitar confusiones?</t>
  </si>
  <si>
    <t>7.2.2</t>
  </si>
  <si>
    <t>¿Se asegura antes de llevar a cabo la inspección de que se ha preparado el ítem a inspeccionar, cuando sea necesario?</t>
  </si>
  <si>
    <t>7.2.3</t>
  </si>
  <si>
    <t>¿Se registran correctamente las anomalías detectadas o comunicadas por el cliente antes del inicio de la inspección?</t>
  </si>
  <si>
    <t>¿Se pone en contacto con el cliente si tiene alguna duda sobre la idoneidad del ítme a inspeccionar o cuando difiere de la descripción suministrada?</t>
  </si>
  <si>
    <t>7.2.4</t>
  </si>
  <si>
    <t xml:space="preserve">¿Tiene procedimientos documentados e instalaciones adecuadas para evitar la degradación/daño de los items a inspeccionar, mientras están bajo su responsabilidad?	</t>
  </si>
  <si>
    <t>7.3.1</t>
  </si>
  <si>
    <t xml:space="preserve">¿Mantiene registros que permitan demostrar que sus inspecciones se están llevando a cabo correctamente y permitir la evaluación de la inspección?
Por ejemplo: Hoja de toma de datos, fotos tomadas in-situ durante la inspección, volcado de datos de equipos de medida...	</t>
  </si>
  <si>
    <t>7.3.2</t>
  </si>
  <si>
    <t>¿Los informes o certificados de inspección identifican internamente al inspector que llevó a cabo la inspección?</t>
  </si>
  <si>
    <t>7.4.1</t>
  </si>
  <si>
    <t>¿Se emite un certificado o informe de inspección al final de la inspección?</t>
  </si>
  <si>
    <t>7.4.2</t>
  </si>
  <si>
    <t>7.4.3</t>
  </si>
  <si>
    <t>Si el certificado de inspección no incluye los resultados de la inspección, ¿se elabora un informe sobre dicha inspección y contiene los resultados?</t>
  </si>
  <si>
    <t>¿Existe trazabilidad entre el certificado y el informe de inspección cuando se emiten ambos?</t>
  </si>
  <si>
    <t>7.4.4</t>
  </si>
  <si>
    <t>¿Se comunica de forma correcta, precisa y clara la información solicitada en el 7.4.2?</t>
  </si>
  <si>
    <t>Cuando el informe de inspección contenga resultados proporcionados por subcontratistas, ¿se identifica claramente como tal la información proporcionada por ellos?</t>
  </si>
  <si>
    <t>7.4.5</t>
  </si>
  <si>
    <t>¿Las correcciones o modificaciones de un informe/certificado de inspección posteriores a su emisión se registran de acuerdo con los requisitos pertienente del apartado 7.4?
¿Los informes/certificados de inspección modificados identifican la versión del informe/certificado que reemplazan?</t>
  </si>
  <si>
    <t>4.1.1; 4.1.2 y 5.2.1</t>
  </si>
  <si>
    <t>TOTAL linea</t>
  </si>
  <si>
    <t>TOTAL epígrafe</t>
  </si>
  <si>
    <t>TOTAL punto</t>
  </si>
  <si>
    <t>8.2.1</t>
  </si>
  <si>
    <t>¿La alta dirección de su organización ha establecido, documentado y mantiene una política y objetivos para el cumplimiento de esta Norma Internacional?. De ser así ¿Se asegura que es conocida y se implementa a todos los niveles del organismo de inspección?</t>
  </si>
  <si>
    <t>8.2.2</t>
  </si>
  <si>
    <t>¿Puede demostrar que la Alta Dirección está comprometida con el desarrollo y la aplicación y eficacia del sistema de gestión?</t>
  </si>
  <si>
    <t>8.2.3</t>
  </si>
  <si>
    <t>¿Se ha nombrado a un miembro de la dirección para garantizar el buen funcionamiento y la actualización del sistema de gestión?
Por ejemplo: Responsable de Calidad
¿Dicho miembro informa a la Alta Dirección sobre el desempeño del sistema de gestión y sobre toda necesidad de mejora?</t>
  </si>
  <si>
    <t>8.2.4</t>
  </si>
  <si>
    <t>¿La documentación del sistema de gestión incluye toda la documentación, procesos, sistemas, registros, etc. necesarios para dar cumplimiento a esta Norma Internacional?
¿Están bien identificados los distintos documentos del sistema de gestión de su organización y todos llevan una referencia?
Por ejemplo: manual de calidad, procedimientos, formularios...</t>
  </si>
  <si>
    <t>8.2.5</t>
  </si>
  <si>
    <t>8.3.1 y 8.3.2</t>
  </si>
  <si>
    <t>- revisión periódica y, si es necesario, actualización y aprobación</t>
  </si>
  <si>
    <t>- identificación de cambios y estado de revisión</t>
  </si>
  <si>
    <t>¿Existe un procedimiento para controlar la documentación internos y externos, incluyendo al menos?:
- aprobación de documentos antes de su emisión</t>
  </si>
  <si>
    <t>- que se asegura que las versiones vigentes están disponibles en los lugares de uso</t>
  </si>
  <si>
    <t>- que se identifican facilmente y permanecen legibles</t>
  </si>
  <si>
    <t>- la gestión e identificación de documentos obsoletos, previniendo el uso de los mismos</t>
  </si>
  <si>
    <t>8.4.1 y 8.4.2</t>
  </si>
  <si>
    <t>8.4. Control de los registros</t>
  </si>
  <si>
    <t>7.2. Manejo de muestras e items de inspección.</t>
  </si>
  <si>
    <t>¿Ha establecido procedimientos para identificar, almacenar, proteger, recuperar, tiempo de retención y la eliminación de registros? 
¿Los tiempos de conservación de estos registros son coherentes con sus obligaciones contratuales y legaless (cuando sea el caso)?
¿Estas normas cumplen con las disposiciones de confidencialidad definidas?</t>
  </si>
  <si>
    <t>8.5.1.1</t>
  </si>
  <si>
    <t>8.5. Revisión por la Dirección</t>
  </si>
  <si>
    <t>¿Ha establecido la Alta Dirección un procedimiento para revisar a intervalos planificados que su sistema de gestión sigue siendo conveniente, adecuado y eficaz?</t>
  </si>
  <si>
    <t>8.5.1.2</t>
  </si>
  <si>
    <t>¿Esta revisión del sistema de gestión se lleva a cabo al menos una vez al año?</t>
  </si>
  <si>
    <t>8.5.1.3</t>
  </si>
  <si>
    <t xml:space="preserve">¿Mantiene registros de estas revisiones?	</t>
  </si>
  <si>
    <t>8.5.2 y 8.5.3</t>
  </si>
  <si>
    <t>¿Los elementos de entrada y salida de la revisión incluyen los elementos definidos en 8.5.2 y 8.5.3 de ISO 17020?
Nota: los factores de riesgo relacionados con la imparcialidad y las conclusiones resultantes deben revisarse una vez al año, por ejemplo, durante la revisión por la dirección</t>
  </si>
  <si>
    <t>8.6.1 y 8.6.3</t>
  </si>
  <si>
    <t>¿Ha establecido un procedimiento de auditorias internas para verificar el funcionamiento de su sistema de gestión (implantación y eficacia) a intervalos regulares dando cumplimiento a los requisoitos de esta Norma Internacional?</t>
  </si>
  <si>
    <t>8.6.2</t>
  </si>
  <si>
    <t>¿El programa de auditoría interna tiene en cuenta la importancia de los procesos y áreas que se van a auditar y los resultados de auditorías anteriores?</t>
  </si>
  <si>
    <t>8.6.4</t>
  </si>
  <si>
    <t>¿La auditoría interna se lleva a cabo al menos una vez cada 12 meses?
En caso contrario, ¿puede justificar la frecuencia de esta auditoría sobre la base de criterios objetivos teniendo en cuenta la estabilidad y la eficiencia del sistema de gestión?</t>
  </si>
  <si>
    <t>8.6.5</t>
  </si>
  <si>
    <t xml:space="preserve">¿Su organización se asegura de que: 
- las auditorías internas son realizadas por personal cualificado conocedor de la inspección, auditoría y requisitos de la UNE-EN ISO/IEC 17020 	 </t>
  </si>
  <si>
    <t>- el personal responsable del área auditada es informado de los resultados de la auditoría que le efectan.</t>
  </si>
  <si>
    <t>- se documentan los resultados de la auditoría (por ejmplo mediante el cuestionario de auditoría y el informe de auditoría)</t>
  </si>
  <si>
    <t>8.7.1 y 8.8.1</t>
  </si>
  <si>
    <t>¿Ha establecido reglas escritas (procedimientos) para identificar y gestionar las no conformidades y las acciones preventivas?</t>
  </si>
  <si>
    <t>8.7.4 y 8.8.3</t>
  </si>
  <si>
    <t>¿Los procedimientos tienen en cuenta los requisitos específicos enumerados en 8.7.4 y 8.8.3?</t>
  </si>
  <si>
    <t>Si es necesario como parte de la inspección, ¿ha definido reglas escritas para realizar un muestreo representativo?</t>
  </si>
  <si>
    <t>¿Ha establecido instrucciones escritas para la planificación y la inspección cuando es necesario?</t>
  </si>
  <si>
    <t>De existir:
 ¿incluye lo establecido en el apartado 7.6.1 de esta norma internacional?</t>
  </si>
  <si>
    <t>7.5.1; 7.5.2 y 7.6.1</t>
  </si>
  <si>
    <t>¿Está disponible para cualquier parte interesada que lo solicite?</t>
  </si>
  <si>
    <t>7.5.3</t>
  </si>
  <si>
    <t>¿Se tratan todas las quejas relacionadas con las actividades de inspección?</t>
  </si>
  <si>
    <t>¿Las decisiones se toman, o revisan y aprueban por una o varias personas distintas a las que han participado en la inspección que dieron lugar a la queja o apelación?</t>
  </si>
  <si>
    <t>¿Existe un proceso documentado para recibir, evaluar y tomar decisiones sobre las qujas y apelaciones?</t>
  </si>
  <si>
    <t>7.5.5</t>
  </si>
  <si>
    <t>¿Se garantiza que las decisiones relativas a las apelaciones no dan lugar a acciones discriminatorias?</t>
  </si>
  <si>
    <t>7.5.4, 7.6.2, 7.6.3, 7.6.4 y 7.6.5</t>
  </si>
  <si>
    <t>¿Es responsable de todas las decisones a todos los nivels del proceso de tratamiento de las quejas y apelaciones?
¿Se da acuse de recibo y se informa del progreso a quién ha realizado la queja o apelación?
¿La decisión se comunica a quién presenta la queja o apelación formalmente dando por finalizado el proceso?</t>
  </si>
  <si>
    <t>8.7.2, 8.7.3 y 8.8.2</t>
  </si>
  <si>
    <t>Cuando se identifican no conformidades, ¿toma medidas para eliminar las causas de las mismas y evitar que se vuelvan a repetir?
¿Las acciones correctivas tomadas son apropiadas a las consecuencias de los problemas encontrados?
¿Las acciones preventivas tomadas son apropiadas al efecto probable de los problemas potenciales?</t>
  </si>
  <si>
    <t>7.5. Quejas y Apelaciones y 7.6 Proceso de Quejas y Apelaciones</t>
  </si>
  <si>
    <t>PREPARACIÓN PARA LA ACREDITACIÓN:
HERRAMIENTA DE AUTOEVALUACIÓN UNE-EN ISO/IEC 17020:2012</t>
  </si>
  <si>
    <t>(!) Para cada pregunta, ponga una cruz en la columna correspondiente
al estado de su proceso (sólo una cruz por pregunta)</t>
  </si>
  <si>
    <t>4. Requisitos generales</t>
  </si>
  <si>
    <t>5. Requisitos estructurales</t>
  </si>
  <si>
    <t>Si se le exige, por ejemplo, por ley o reglamentariamente, que divulgue datos confidenciales (como los mencionados anteriormente), ¿informa a sus clientes de este hecho?
Por ejemplo, formas de cumplir con el requisito: mención en contratos con sus clientes o en términos generales de venta de sus servicios.</t>
  </si>
  <si>
    <t>7.5. Quejas y apelaciones y 7.6 Proceso de quejas y apelaciones</t>
  </si>
  <si>
    <t>Si su organización realiza actividades distintas de los servicios de inspección, ¿están claramente definidas las relaciones entre estas diferentes actividades?
Por ejemplo:
- ¿Están claramente identificadas las actividades realizadas y quienes las realizan?
- Si el personal trabaja tanto para actividades de inspección como para otros servicios, ¿está identificado dicho personal y las consecuencias que esto supone?</t>
  </si>
  <si>
    <t>¿Ha puesto en marcha medidas para eliminar o minimizar todos los factores de riesgo identificados en la imparcialidad?, ¿sería capaz de demostrar cómo lo hace?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</si>
</sst>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sz val="12"/>
      <color theme="1"/>
      <name val="Arial"/>
      <family val="2"/>
    </font>
    <font>
      <sz val="11"/>
      <color theme="1"/>
      <name val="Arial"/>
      <family val="2"/>
    </font>
    <font>
      <b/>
      <sz val="11"/>
      <color theme="1"/>
      <name val="Arial"/>
      <family val="2"/>
    </font>
    <font>
      <b/>
      <sz val="14"/>
      <color theme="0"/>
      <name val="Arial"/>
      <family val="2"/>
    </font>
    <font>
      <b/>
      <sz val="11"/>
      <color rgb="FF000000"/>
      <name val="Arial"/>
      <family val="2"/>
    </font>
    <font>
      <b/>
      <sz val="11"/>
      <name val="Arial"/>
      <family val="2"/>
    </font>
    <font>
      <sz val="11"/>
      <name val="Arial"/>
      <family val="2"/>
    </font>
    <font>
      <b/>
      <sz val="16"/>
      <color theme="1"/>
      <name val="Arial"/>
      <family val="2"/>
    </font>
    <font>
      <sz val="11"/>
      <color theme="4"/>
      <name val="Arial"/>
      <family val="2"/>
    </font>
    <font>
      <sz val="12"/>
      <color theme="1"/>
      <name val="Wingdings"/>
      <charset val="2"/>
    </font>
    <font>
      <b/>
      <sz val="16"/>
      <color rgb="FF0070C0"/>
      <name val="Arial"/>
    </font>
    <font>
      <i/>
      <sz val="12"/>
      <color theme="1"/>
      <name val="Arial"/>
      <family val="2"/>
    </font>
    <font>
      <b/>
      <sz val="14"/>
      <name val="Arial"/>
      <family val="2"/>
    </font>
    <font>
      <b/>
      <sz val="14"/>
      <color theme="1"/>
      <name val="Arial"/>
      <family val="2"/>
    </font>
    <font>
      <b/>
      <sz val="12"/>
      <color theme="4"/>
      <name val="Arial"/>
      <family val="2"/>
    </font>
    <font>
      <b/>
      <sz val="12"/>
      <name val="Arial"/>
      <family val="2"/>
    </font>
    <font>
      <sz val="1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FFCCCC"/>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rgb="FFFFDA66"/>
        <bgColor indexed="64"/>
      </patternFill>
    </fill>
    <fill>
      <patternFill patternType="solid">
        <fgColor rgb="FFFFEFA9"/>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right/>
      <top/>
      <bottom style="thin">
        <color theme="0"/>
      </bottom>
      <diagonal/>
    </border>
    <border>
      <left style="thin">
        <color theme="0"/>
      </left>
      <right style="thin">
        <color theme="0"/>
      </right>
      <top style="thin">
        <color theme="0" tint="-0.14996795556505021"/>
      </top>
      <bottom style="thin">
        <color theme="0" tint="-4.9989318521683403E-2"/>
      </bottom>
      <diagonal/>
    </border>
    <border>
      <left style="thin">
        <color theme="0"/>
      </left>
      <right style="thin">
        <color theme="0"/>
      </right>
      <top/>
      <bottom style="thin">
        <color theme="0" tint="-4.9989318521683403E-2"/>
      </bottom>
      <diagonal/>
    </border>
    <border>
      <left/>
      <right style="thin">
        <color theme="0"/>
      </right>
      <top style="thin">
        <color theme="0"/>
      </top>
      <bottom style="thin">
        <color theme="0"/>
      </bottom>
      <diagonal/>
    </border>
    <border>
      <left style="thin">
        <color theme="0" tint="-4.9989318521683403E-2"/>
      </left>
      <right style="thin">
        <color theme="0" tint="-4.9989318521683403E-2"/>
      </right>
      <top style="thin">
        <color theme="0" tint="-0.14996795556505021"/>
      </top>
      <bottom style="thin">
        <color theme="0" tint="-4.9989318521683403E-2"/>
      </bottom>
      <diagonal/>
    </border>
    <border>
      <left style="thin">
        <color theme="0" tint="-4.9989318521683403E-2"/>
      </left>
      <right style="thin">
        <color theme="0"/>
      </right>
      <top style="thin">
        <color theme="0" tint="-0.14996795556505021"/>
      </top>
      <bottom style="thin">
        <color theme="0" tint="-4.9989318521683403E-2"/>
      </bottom>
      <diagonal/>
    </border>
    <border>
      <left style="thin">
        <color theme="0"/>
      </left>
      <right style="thin">
        <color theme="0" tint="-0.14996795556505021"/>
      </right>
      <top style="thin">
        <color theme="0" tint="-0.14996795556505021"/>
      </top>
      <bottom style="thin">
        <color theme="0" tint="-4.9989318521683403E-2"/>
      </bottom>
      <diagonal/>
    </border>
    <border>
      <left style="thin">
        <color theme="0" tint="-4.9989318521683403E-2"/>
      </left>
      <right/>
      <top style="thin">
        <color theme="0" tint="-0.14996795556505021"/>
      </top>
      <bottom style="thin">
        <color theme="0" tint="-4.9989318521683403E-2"/>
      </bottom>
      <diagonal/>
    </border>
    <border>
      <left/>
      <right style="thin">
        <color theme="0" tint="-0.14993743705557422"/>
      </right>
      <top style="thin">
        <color theme="0" tint="-0.14996795556505021"/>
      </top>
      <bottom style="thin">
        <color theme="0" tint="-4.9989318521683403E-2"/>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tint="-4.9989318521683403E-2"/>
      </left>
      <right style="thin">
        <color theme="0"/>
      </right>
      <top style="thin">
        <color theme="0"/>
      </top>
      <bottom/>
      <diagonal/>
    </border>
    <border>
      <left style="thin">
        <color theme="0" tint="-4.9989318521683403E-2"/>
      </left>
      <right style="thin">
        <color theme="0"/>
      </right>
      <top/>
      <bottom style="thin">
        <color theme="0"/>
      </bottom>
      <diagonal/>
    </border>
    <border>
      <left style="thin">
        <color theme="0" tint="-4.9989318521683403E-2"/>
      </left>
      <right style="thin">
        <color theme="0"/>
      </right>
      <top/>
      <bottom/>
      <diagonal/>
    </border>
    <border>
      <left style="thin">
        <color theme="0" tint="-4.9989318521683403E-2"/>
      </left>
      <right style="thin">
        <color theme="0"/>
      </right>
      <top style="thin">
        <color theme="0" tint="-4.9989318521683403E-2"/>
      </top>
      <bottom style="thin">
        <color theme="0" tint="-4.9989318521683403E-2"/>
      </bottom>
      <diagonal/>
    </border>
    <border>
      <left style="thin">
        <color theme="0"/>
      </left>
      <right/>
      <top style="thin">
        <color theme="0" tint="-0.14996795556505021"/>
      </top>
      <bottom style="thin">
        <color theme="0" tint="-4.9989318521683403E-2"/>
      </bottom>
      <diagonal/>
    </border>
    <border>
      <left style="thin">
        <color theme="0"/>
      </left>
      <right style="thin">
        <color rgb="FFFFDA66"/>
      </right>
      <top style="thin">
        <color theme="0"/>
      </top>
      <bottom style="thin">
        <color theme="0"/>
      </bottom>
      <diagonal/>
    </border>
    <border>
      <left/>
      <right/>
      <top style="thin">
        <color theme="0" tint="-0.14996795556505021"/>
      </top>
      <bottom style="thin">
        <color theme="0" tint="-4.9989318521683403E-2"/>
      </bottom>
      <diagonal/>
    </border>
    <border>
      <left style="thin">
        <color theme="0" tint="-4.9989318521683403E-2"/>
      </left>
      <right/>
      <top style="thin">
        <color theme="0"/>
      </top>
      <bottom/>
      <diagonal/>
    </border>
    <border>
      <left style="thin">
        <color theme="0" tint="-4.9989318521683403E-2"/>
      </left>
      <right/>
      <top/>
      <bottom/>
      <diagonal/>
    </border>
    <border>
      <left style="thin">
        <color theme="0"/>
      </left>
      <right/>
      <top style="thin">
        <color theme="0"/>
      </top>
      <bottom style="thin">
        <color theme="0"/>
      </bottom>
      <diagonal/>
    </border>
    <border>
      <left style="thin">
        <color theme="0" tint="-4.9989318521683403E-2"/>
      </left>
      <right/>
      <top/>
      <bottom style="thin">
        <color theme="0" tint="-4.9989318521683403E-2"/>
      </bottom>
      <diagonal/>
    </border>
    <border>
      <left style="thin">
        <color theme="0" tint="-4.9989318521683403E-2"/>
      </left>
      <right/>
      <top/>
      <bottom style="thin">
        <color theme="0"/>
      </bottom>
      <diagonal/>
    </border>
    <border>
      <left/>
      <right style="thin">
        <color theme="0" tint="-4.9989318521683403E-2"/>
      </right>
      <top style="thin">
        <color theme="0"/>
      </top>
      <bottom/>
      <diagonal/>
    </border>
    <border>
      <left/>
      <right style="thin">
        <color theme="0" tint="-4.9989318521683403E-2"/>
      </right>
      <top/>
      <bottom/>
      <diagonal/>
    </border>
    <border>
      <left/>
      <right style="thin">
        <color theme="0" tint="-4.9989318521683403E-2"/>
      </right>
      <top/>
      <bottom style="thin">
        <color theme="0"/>
      </bottom>
      <diagonal/>
    </border>
  </borders>
  <cellStyleXfs count="1">
    <xf numFmtId="0" fontId="0" fillId="0" borderId="0"/>
  </cellStyleXfs>
  <cellXfs count="97">
    <xf numFmtId="0" fontId="0" fillId="0" borderId="0" xfId="0"/>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10" fillId="0" borderId="0" xfId="0" applyFont="1" applyAlignment="1">
      <alignment vertical="center" wrapText="1"/>
    </xf>
    <xf numFmtId="0" fontId="4" fillId="0" borderId="0" xfId="0" applyFont="1" applyBorder="1" applyAlignment="1">
      <alignment horizontal="center" vertical="center" wrapText="1"/>
    </xf>
    <xf numFmtId="0" fontId="0" fillId="0" borderId="4" xfId="0" applyBorder="1"/>
    <xf numFmtId="0" fontId="0" fillId="0" borderId="4" xfId="0" applyBorder="1" applyAlignment="1">
      <alignment horizontal="justify"/>
    </xf>
    <xf numFmtId="0" fontId="2" fillId="0" borderId="4" xfId="0" quotePrefix="1" applyFont="1" applyBorder="1" applyAlignment="1">
      <alignment horizontal="justify"/>
    </xf>
    <xf numFmtId="0" fontId="11" fillId="0" borderId="4" xfId="0" applyFont="1" applyBorder="1" applyAlignment="1">
      <alignment horizontal="right"/>
    </xf>
    <xf numFmtId="0" fontId="1" fillId="0" borderId="4" xfId="0" applyFont="1" applyBorder="1" applyAlignment="1">
      <alignment vertical="center"/>
    </xf>
    <xf numFmtId="0" fontId="2" fillId="0" borderId="4" xfId="0" applyFont="1" applyBorder="1" applyAlignment="1">
      <alignment horizontal="right" vertical="center"/>
    </xf>
    <xf numFmtId="0" fontId="4" fillId="0"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5" fillId="5" borderId="0" xfId="0" applyFont="1" applyFill="1" applyBorder="1" applyAlignment="1">
      <alignment horizontal="center" vertical="center" wrapText="1"/>
    </xf>
    <xf numFmtId="0" fontId="5" fillId="5" borderId="10" xfId="0" applyFont="1" applyFill="1" applyBorder="1" applyAlignment="1">
      <alignment vertical="center" wrapText="1"/>
    </xf>
    <xf numFmtId="0" fontId="5" fillId="5"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7" fillId="6" borderId="14"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0" fontId="7" fillId="4" borderId="16" xfId="0" applyFont="1" applyFill="1" applyBorder="1" applyAlignment="1">
      <alignment horizontal="center" vertical="center" wrapText="1"/>
    </xf>
    <xf numFmtId="0" fontId="7" fillId="6" borderId="17"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protection locked="0"/>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3" fillId="0" borderId="12" xfId="0" applyFont="1" applyBorder="1" applyAlignment="1">
      <alignment horizontal="left" vertical="center" wrapText="1"/>
    </xf>
    <xf numFmtId="0" fontId="14" fillId="7" borderId="10" xfId="0" applyFont="1" applyFill="1" applyBorder="1" applyAlignment="1">
      <alignment vertical="center" wrapText="1"/>
    </xf>
    <xf numFmtId="0" fontId="5" fillId="7" borderId="6"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7" fillId="6" borderId="8" xfId="0" applyFont="1" applyFill="1" applyBorder="1" applyAlignment="1" applyProtection="1">
      <alignment horizontal="center" vertical="center" wrapText="1"/>
      <protection locked="0"/>
    </xf>
    <xf numFmtId="0" fontId="7" fillId="6" borderId="26" xfId="0" applyFont="1" applyFill="1" applyBorder="1" applyAlignment="1" applyProtection="1">
      <alignment horizontal="center" vertical="center" wrapText="1"/>
      <protection locked="0"/>
    </xf>
    <xf numFmtId="0" fontId="7" fillId="4" borderId="27"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7" fillId="4" borderId="29" xfId="0" applyFont="1" applyFill="1" applyBorder="1" applyAlignment="1">
      <alignment horizontal="center" vertical="center" wrapText="1"/>
    </xf>
    <xf numFmtId="0" fontId="3" fillId="0" borderId="8" xfId="0" applyFont="1" applyBorder="1" applyAlignment="1">
      <alignment horizontal="left" vertical="center" wrapText="1"/>
    </xf>
    <xf numFmtId="0" fontId="10" fillId="0" borderId="8" xfId="0" applyFont="1" applyBorder="1" applyAlignment="1">
      <alignment vertical="center" wrapText="1"/>
    </xf>
    <xf numFmtId="0" fontId="3" fillId="0" borderId="8" xfId="0" applyFont="1" applyBorder="1" applyAlignment="1">
      <alignment vertical="center" wrapText="1"/>
    </xf>
    <xf numFmtId="0" fontId="5" fillId="5" borderId="7" xfId="0" applyFont="1" applyFill="1" applyBorder="1" applyAlignment="1">
      <alignment horizontal="center" vertical="center" wrapText="1"/>
    </xf>
    <xf numFmtId="0" fontId="5" fillId="7" borderId="10" xfId="0" applyFont="1" applyFill="1" applyBorder="1" applyAlignment="1">
      <alignment vertical="center" wrapText="1"/>
    </xf>
    <xf numFmtId="0" fontId="14" fillId="7" borderId="6" xfId="0" applyFont="1" applyFill="1" applyBorder="1" applyAlignment="1">
      <alignment horizontal="left" vertical="center" wrapText="1"/>
    </xf>
    <xf numFmtId="0" fontId="10" fillId="0" borderId="9" xfId="0" applyFont="1" applyBorder="1" applyAlignment="1">
      <alignment vertical="center" wrapText="1"/>
    </xf>
    <xf numFmtId="0" fontId="5" fillId="5" borderId="7" xfId="0" applyFont="1" applyFill="1" applyBorder="1" applyAlignment="1">
      <alignmen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3" fillId="0" borderId="0" xfId="0" applyFont="1"/>
    <xf numFmtId="0" fontId="15" fillId="0" borderId="4" xfId="0" applyFont="1" applyBorder="1" applyAlignment="1">
      <alignment vertical="center"/>
    </xf>
    <xf numFmtId="0" fontId="15" fillId="0" borderId="4" xfId="0" applyFont="1" applyBorder="1" applyAlignment="1">
      <alignment horizontal="center" vertical="center"/>
    </xf>
    <xf numFmtId="0" fontId="17" fillId="2" borderId="4" xfId="0" applyFont="1" applyFill="1" applyBorder="1" applyAlignment="1">
      <alignment horizontal="left" vertical="center" wrapText="1"/>
    </xf>
    <xf numFmtId="0" fontId="18" fillId="2" borderId="4" xfId="0" applyFont="1" applyFill="1" applyBorder="1" applyAlignment="1">
      <alignment horizontal="left" vertical="center" wrapText="1"/>
    </xf>
    <xf numFmtId="9" fontId="16" fillId="2" borderId="32" xfId="0" applyNumberFormat="1" applyFont="1" applyFill="1" applyBorder="1" applyAlignment="1">
      <alignment horizontal="center" vertical="center"/>
    </xf>
    <xf numFmtId="9" fontId="13" fillId="2" borderId="32" xfId="0" applyNumberFormat="1" applyFont="1" applyFill="1" applyBorder="1" applyAlignment="1">
      <alignment horizontal="center" vertical="center"/>
    </xf>
    <xf numFmtId="9" fontId="13" fillId="2" borderId="32" xfId="0" quotePrefix="1" applyNumberFormat="1" applyFont="1" applyFill="1" applyBorder="1" applyAlignment="1">
      <alignment horizontal="center" vertical="center"/>
    </xf>
    <xf numFmtId="9" fontId="3" fillId="0" borderId="8" xfId="0" applyNumberFormat="1" applyFont="1" applyBorder="1" applyAlignment="1">
      <alignment vertical="center"/>
    </xf>
    <xf numFmtId="0" fontId="4" fillId="2" borderId="20" xfId="0" applyFont="1" applyFill="1" applyBorder="1" applyAlignment="1">
      <alignment horizontal="center" vertical="center" wrapText="1"/>
    </xf>
    <xf numFmtId="0" fontId="3" fillId="0" borderId="12" xfId="0" applyFont="1" applyBorder="1" applyAlignment="1">
      <alignment horizontal="left" vertical="center" wrapText="1"/>
    </xf>
    <xf numFmtId="0" fontId="6" fillId="8" borderId="0" xfId="0" applyFont="1" applyFill="1" applyBorder="1" applyAlignment="1">
      <alignment horizontal="center" vertical="center" wrapText="1"/>
    </xf>
    <xf numFmtId="0" fontId="3" fillId="0" borderId="8" xfId="0" applyFont="1" applyBorder="1" applyAlignment="1">
      <alignment horizontal="left"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14" fillId="7" borderId="6" xfId="0" applyFont="1" applyFill="1" applyBorder="1" applyAlignment="1">
      <alignment horizontal="left" vertical="center" wrapText="1"/>
    </xf>
    <xf numFmtId="0" fontId="6" fillId="3" borderId="0" xfId="0" applyFont="1" applyFill="1" applyBorder="1" applyAlignment="1">
      <alignment horizontal="center" vertical="center" wrapText="1"/>
    </xf>
    <xf numFmtId="0" fontId="3" fillId="0" borderId="11" xfId="0" applyFont="1" applyBorder="1" applyAlignment="1">
      <alignment horizontal="left" vertical="center" wrapText="1"/>
    </xf>
    <xf numFmtId="0" fontId="5" fillId="5" borderId="6" xfId="0" applyFont="1" applyFill="1" applyBorder="1" applyAlignment="1">
      <alignment horizontal="left" vertical="center" wrapText="1"/>
    </xf>
    <xf numFmtId="0" fontId="14" fillId="7" borderId="4" xfId="0" applyFont="1" applyFill="1" applyBorder="1" applyAlignment="1">
      <alignment horizontal="left" vertical="center" wrapText="1"/>
    </xf>
    <xf numFmtId="0" fontId="14" fillId="7" borderId="28" xfId="0" applyFont="1" applyFill="1" applyBorder="1" applyAlignment="1">
      <alignment horizontal="left" vertical="center" wrapText="1"/>
    </xf>
    <xf numFmtId="0" fontId="4" fillId="0" borderId="3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9"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8" fillId="0" borderId="12" xfId="0" applyFont="1" applyBorder="1" applyAlignment="1">
      <alignment horizontal="left" vertical="center" wrapText="1"/>
    </xf>
    <xf numFmtId="0" fontId="5" fillId="5" borderId="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14" fillId="7" borderId="32"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3" xfId="0" applyFont="1" applyBorder="1" applyAlignment="1">
      <alignment horizontal="center" vertical="center" wrapText="1"/>
    </xf>
  </cellXfs>
  <cellStyles count="1">
    <cellStyle name="Normal" xfId="0" builtinId="0"/>
  </cellStyles>
  <dxfs count="3">
    <dxf>
      <font>
        <color theme="0"/>
      </font>
      <fill>
        <patternFill>
          <bgColor rgb="FFFF0000"/>
        </patternFill>
      </fill>
    </dxf>
    <dxf>
      <font>
        <color theme="1"/>
      </font>
      <fill>
        <patternFill>
          <bgColor rgb="FFFFDA66"/>
        </patternFill>
      </fill>
    </dxf>
    <dxf>
      <font>
        <color theme="1"/>
      </font>
      <fill>
        <patternFill>
          <bgColor rgb="FF92D050"/>
        </patternFill>
      </fill>
    </dxf>
  </dxfs>
  <tableStyles count="0" defaultTableStyle="TableStyleMedium9" defaultPivotStyle="PivotStyleLight16"/>
  <colors>
    <mruColors>
      <color rgb="FFFFDA66"/>
      <color rgb="FFFFCCCC"/>
      <color rgb="FFFFEFA9"/>
      <color rgb="FFFF9300"/>
      <color rgb="FF003087"/>
      <color rgb="FF808080"/>
      <color rgb="FF808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ysClr val="windowText" lastClr="000000"/>
                </a:solidFill>
                <a:latin typeface="Agency FB" panose="020B0503020202020204" pitchFamily="34" charset="0"/>
                <a:ea typeface="+mn-ea"/>
                <a:cs typeface="+mn-cs"/>
              </a:defRPr>
            </a:pPr>
            <a:r>
              <a:rPr lang="es-ES" sz="1600" b="1">
                <a:solidFill>
                  <a:sysClr val="windowText" lastClr="000000"/>
                </a:solidFill>
                <a:latin typeface="Agency FB" panose="020B0503020202020204" pitchFamily="34" charset="0"/>
              </a:rPr>
              <a:t>Estado de avance poR</a:t>
            </a:r>
            <a:r>
              <a:rPr lang="es-ES" sz="1600" b="1" baseline="0">
                <a:solidFill>
                  <a:sysClr val="windowText" lastClr="000000"/>
                </a:solidFill>
                <a:latin typeface="Agency FB" panose="020B0503020202020204" pitchFamily="34" charset="0"/>
              </a:rPr>
              <a:t> REQUISITOS</a:t>
            </a:r>
            <a:endParaRPr lang="fr-FR" sz="1600" b="1">
              <a:solidFill>
                <a:sysClr val="windowText" lastClr="000000"/>
              </a:solidFill>
              <a:latin typeface="Agency FB" panose="020B0503020202020204" pitchFamily="34" charset="0"/>
            </a:endParaRPr>
          </a:p>
        </c:rich>
      </c:tx>
      <c:layout>
        <c:manualLayout>
          <c:xMode val="edge"/>
          <c:yMode val="edge"/>
          <c:x val="0.19298747763863999"/>
          <c:y val="0.102217527679219"/>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ysClr val="windowText" lastClr="000000"/>
              </a:solidFill>
              <a:latin typeface="Agency FB" panose="020B0503020202020204" pitchFamily="34" charset="0"/>
              <a:ea typeface="+mn-ea"/>
              <a:cs typeface="+mn-cs"/>
            </a:defRPr>
          </a:pPr>
          <a:endParaRPr lang="es-ES"/>
        </a:p>
      </c:txPr>
    </c:title>
    <c:autoTitleDeleted val="0"/>
    <c:plotArea>
      <c:layout/>
      <c:radarChart>
        <c:radarStyle val="filled"/>
        <c:varyColors val="0"/>
        <c:ser>
          <c:idx val="0"/>
          <c:order val="0"/>
          <c:spPr>
            <a:solidFill>
              <a:srgbClr val="FFCCCC"/>
            </a:solidFill>
            <a:ln w="38100">
              <a:solidFill>
                <a:srgbClr val="FF0000"/>
              </a:solidFill>
              <a:prstDash val="sysDot"/>
            </a:ln>
            <a:effectLst/>
          </c:spPr>
          <c:dLbls>
            <c:dLbl>
              <c:idx val="0"/>
              <c:layout>
                <c:manualLayout>
                  <c:x val="0.10918973232102699"/>
                  <c:y val="-3.67551400709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A8-426F-BD5E-B736B2A311DF}"/>
                </c:ext>
              </c:extLst>
            </c:dLbl>
            <c:dLbl>
              <c:idx val="1"/>
              <c:layout>
                <c:manualLayout>
                  <c:x val="0.13130187043230501"/>
                  <c:y val="2.57423922037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A8-426F-BD5E-B736B2A311DF}"/>
                </c:ext>
              </c:extLst>
            </c:dLbl>
            <c:dLbl>
              <c:idx val="2"/>
              <c:layout>
                <c:manualLayout>
                  <c:x val="0.13625665799578801"/>
                  <c:y val="1.10324538015996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A8-426F-BD5E-B736B2A311DF}"/>
                </c:ext>
              </c:extLst>
            </c:dLbl>
            <c:dLbl>
              <c:idx val="3"/>
              <c:layout>
                <c:manualLayout>
                  <c:x val="-7.6799207233989905E-2"/>
                  <c:y val="5.14847844074653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A8-426F-BD5E-B736B2A311DF}"/>
                </c:ext>
              </c:extLst>
            </c:dLbl>
            <c:dLbl>
              <c:idx val="4"/>
              <c:layout>
                <c:manualLayout>
                  <c:x val="-9.4140963706181094E-2"/>
                  <c:y val="4.04523306058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A8-426F-BD5E-B736B2A31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(GRÁFICOS!$A$3,GRÁFICOS!$A$6:$A$9,GRÁFICOS!$A$13,GRÁFICOS!$A$19)</c15:sqref>
                  </c15:fullRef>
                </c:ext>
              </c:extLst>
              <c:f>(GRÁFICOS!$A$3,GRÁFICOS!$A$6,GRÁFICOS!$A$9,GRÁFICOS!$A$13,GRÁFICOS!$A$19)</c:f>
              <c:strCache>
                <c:ptCount val="5"/>
                <c:pt idx="0">
                  <c:v>4. REQUISITOS GENERALES</c:v>
                </c:pt>
                <c:pt idx="1">
                  <c:v>5. REQUISITOS ESTRUCTURALES</c:v>
                </c:pt>
                <c:pt idx="2">
                  <c:v>6. REQUISITOS DE RECURSOS</c:v>
                </c:pt>
                <c:pt idx="3">
                  <c:v>7. REQUISITOS DE PROCESO</c:v>
                </c:pt>
                <c:pt idx="4">
                  <c:v>8. REQUISITOS DEL SISTEMA DE GESTIÓN</c:v>
                </c:pt>
              </c:strCache>
            </c:strRef>
          </c:cat>
          <c:val>
            <c:numRef>
              <c:extLst>
                <c:ext xmlns:c15="http://schemas.microsoft.com/office/drawing/2012/chart" uri="{02D57815-91ED-43cb-92C2-25804820EDAC}">
                  <c15:fullRef>
                    <c15:sqref>(GRÁFICOS!$B$3,GRÁFICOS!$B$6:$B$9,GRÁFICOS!$B$13,GRÁFICOS!$B$19)</c15:sqref>
                  </c15:fullRef>
                </c:ext>
              </c:extLst>
              <c:f>(GRÁFICOS!$B$3,GRÁFICOS!$B$6,GRÁFICOS!$B$9,GRÁFICOS!$B$13,GRÁFICOS!$B$19)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0924-47C6-A6BD-D6B4FDBFEC86}"/>
            </c:ext>
          </c:extLst>
        </c:ser>
        <c:dLbls>
          <c:showLegendKey val="0"/>
          <c:showVal val="1"/>
          <c:showCatName val="0"/>
          <c:showSerName val="0"/>
          <c:showPercent val="0"/>
          <c:showBubbleSize val="0"/>
        </c:dLbls>
        <c:axId val="1704017952"/>
        <c:axId val="-2126320912"/>
      </c:radarChart>
      <c:catAx>
        <c:axId val="170401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2126320912"/>
        <c:crosses val="autoZero"/>
        <c:auto val="1"/>
        <c:lblAlgn val="ctr"/>
        <c:lblOffset val="100"/>
        <c:noMultiLvlLbl val="0"/>
      </c:catAx>
      <c:valAx>
        <c:axId val="-21263209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704017952"/>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S"/>
    </a:p>
  </c:txPr>
  <c:printSettings>
    <c:headerFooter/>
    <c:pageMargins b="0.750000000000005" l="0.70000000000000095" r="0.70000000000000095" t="0.75000000000000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2800">
                <a:latin typeface="Arial" panose="020B0604020202020204" pitchFamily="34" charset="0"/>
                <a:cs typeface="Arial" panose="020B0604020202020204" pitchFamily="34" charset="0"/>
              </a:defRPr>
            </a:pPr>
            <a:r>
              <a:rPr lang="es-ES" sz="2800" b="1" i="0" u="none" strike="noStrike" baseline="0">
                <a:latin typeface="Arial" panose="020B0604020202020204" pitchFamily="34" charset="0"/>
                <a:cs typeface="Arial" panose="020B0604020202020204" pitchFamily="34" charset="0"/>
              </a:rPr>
              <a:t>Informe detallado de progreso</a:t>
            </a:r>
            <a:r>
              <a:rPr lang="en-US" sz="2800">
                <a:solidFill>
                  <a:srgbClr val="003087"/>
                </a:solidFill>
                <a:latin typeface="Arial" panose="020B0604020202020204" pitchFamily="34" charset="0"/>
                <a:cs typeface="Arial" panose="020B0604020202020204" pitchFamily="34" charset="0"/>
              </a:rPr>
              <a:t> </a:t>
            </a:r>
          </a:p>
        </c:rich>
      </c:tx>
      <c:layout>
        <c:manualLayout>
          <c:xMode val="edge"/>
          <c:yMode val="edge"/>
          <c:x val="0.34291565305309601"/>
          <c:y val="2.9850746268656699E-2"/>
        </c:manualLayout>
      </c:layout>
      <c:overlay val="0"/>
    </c:title>
    <c:autoTitleDeleted val="0"/>
    <c:plotArea>
      <c:layout>
        <c:manualLayout>
          <c:layoutTarget val="inner"/>
          <c:xMode val="edge"/>
          <c:yMode val="edge"/>
          <c:x val="1.14137483787289E-2"/>
          <c:y val="9.0268901871136994E-2"/>
          <c:w val="0.97717250324254201"/>
          <c:h val="0.449309965286599"/>
        </c:manualLayout>
      </c:layout>
      <c:barChart>
        <c:barDir val="col"/>
        <c:grouping val="stacked"/>
        <c:varyColors val="0"/>
        <c:ser>
          <c:idx val="1"/>
          <c:order val="0"/>
          <c:spPr>
            <a:solidFill>
              <a:srgbClr val="FF0000"/>
            </a:solidFill>
          </c:spPr>
          <c:invertIfNegative val="0"/>
          <c:dLbls>
            <c:spPr>
              <a:noFill/>
              <a:ln>
                <a:noFill/>
              </a:ln>
              <a:effectLst/>
            </c:spPr>
            <c:txPr>
              <a:bodyPr wrap="square" lIns="38100" tIns="19050" rIns="38100" bIns="19050" anchor="ctr">
                <a:spAutoFit/>
              </a:bodyPr>
              <a:lstStyle/>
              <a:p>
                <a:pPr>
                  <a:defRPr sz="1000" b="1">
                    <a:solidFill>
                      <a:schemeClr val="bg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(GRÁFICOS!$A$4:$A$5,GRÁFICOS!$A$7:$A$8,GRÁFICOS!$A$10:$A$12,GRÁFICOS!$A$14:$A$18,GRÁFICOS!$A$20:$A$25)</c:f>
              <c:strCache>
                <c:ptCount val="18"/>
                <c:pt idx="0">
                  <c:v>4.1. Imparcialidad e Independencia</c:v>
                </c:pt>
                <c:pt idx="1">
                  <c:v>4.2. Confidencialidad</c:v>
                </c:pt>
                <c:pt idx="2">
                  <c:v>5.1. Requisitos administrativos</c:v>
                </c:pt>
                <c:pt idx="3">
                  <c:v>5.2. Organización y gestión</c:v>
                </c:pt>
                <c:pt idx="4">
                  <c:v>6.1. Personal</c:v>
                </c:pt>
                <c:pt idx="5">
                  <c:v>6.2. Instalaciones y equipos</c:v>
                </c:pt>
                <c:pt idx="6">
                  <c:v>6.3. Subcontratación</c:v>
                </c:pt>
                <c:pt idx="7">
                  <c:v>7.1. Métodos y procedimientos de inspección</c:v>
                </c:pt>
                <c:pt idx="8">
                  <c:v>7.2. Manejo de muestras y objetos presentados en la inspección</c:v>
                </c:pt>
                <c:pt idx="9">
                  <c:v>7.3. Registros</c:v>
                </c:pt>
                <c:pt idx="10">
                  <c:v>7.4. Informes y certificados de inspección</c:v>
                </c:pt>
                <c:pt idx="11">
                  <c:v>7.5. Quejas y Apelaciones y 7.6 Proceso de Quejas y Apelaciones</c:v>
                </c:pt>
                <c:pt idx="12">
                  <c:v>8.2. Documentación del sistema de gestión</c:v>
                </c:pt>
                <c:pt idx="13">
                  <c:v>8.3. Control de documentos</c:v>
                </c:pt>
                <c:pt idx="14">
                  <c:v>8.4. Control de grabaciones</c:v>
                </c:pt>
                <c:pt idx="15">
                  <c:v>8.5. Revisión de la gestión</c:v>
                </c:pt>
                <c:pt idx="16">
                  <c:v>8.6. Auditoría interna</c:v>
                </c:pt>
                <c:pt idx="17">
                  <c:v>8.7. Acciones correctivas / 8.8 Acciones preventivas</c:v>
                </c:pt>
              </c:strCache>
            </c:strRef>
          </c:cat>
          <c:val>
            <c:numRef>
              <c:f>(GRÁFICOS!$B$4:$B$5,GRÁFICOS!$B$7:$B$8,GRÁFICOS!$B$10:$B$12,GRÁFICOS!$B$14:$B$18,GRÁFICOS!$B$20:$B$25)</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0A43-43C8-83D9-9DE916746AF5}"/>
            </c:ext>
          </c:extLst>
        </c:ser>
        <c:ser>
          <c:idx val="0"/>
          <c:order val="1"/>
          <c:spPr>
            <a:solidFill>
              <a:schemeClr val="bg1">
                <a:lumMod val="95000"/>
              </a:schemeClr>
            </a:solidFill>
          </c:spPr>
          <c:invertIfNegative val="0"/>
          <c:dLbls>
            <c:dLbl>
              <c:idx val="8"/>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E9-4340-8BBF-A07DB1727870}"/>
                </c:ext>
              </c:extLst>
            </c:dLbl>
            <c:dLbl>
              <c:idx val="9"/>
              <c:layout>
                <c:manualLayout>
                  <c:x val="-1.1204480804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E9-4340-8BBF-A07DB1727870}"/>
                </c:ext>
              </c:extLst>
            </c:dLbl>
            <c:spPr>
              <a:noFill/>
              <a:ln>
                <a:noFill/>
              </a:ln>
              <a:effectLst/>
            </c:spPr>
            <c:txPr>
              <a:bodyPr wrap="square" lIns="38100" tIns="19050" rIns="38100" bIns="19050" anchor="ctr">
                <a:spAutoFit/>
              </a:bodyPr>
              <a:lstStyle/>
              <a:p>
                <a:pPr>
                  <a:defRPr sz="900" baseline="0">
                    <a:solidFill>
                      <a:sysClr val="windowText" lastClr="00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(GRÁFICOS!$A$4:$A$5,GRÁFICOS!$A$7:$A$8,GRÁFICOS!$A$10:$A$12,GRÁFICOS!$A$14:$A$18,GRÁFICOS!$A$20:$A$25)</c:f>
              <c:strCache>
                <c:ptCount val="18"/>
                <c:pt idx="0">
                  <c:v>4.1. Imparcialidad e Independencia</c:v>
                </c:pt>
                <c:pt idx="1">
                  <c:v>4.2. Confidencialidad</c:v>
                </c:pt>
                <c:pt idx="2">
                  <c:v>5.1. Requisitos administrativos</c:v>
                </c:pt>
                <c:pt idx="3">
                  <c:v>5.2. Organización y gestión</c:v>
                </c:pt>
                <c:pt idx="4">
                  <c:v>6.1. Personal</c:v>
                </c:pt>
                <c:pt idx="5">
                  <c:v>6.2. Instalaciones y equipos</c:v>
                </c:pt>
                <c:pt idx="6">
                  <c:v>6.3. Subcontratación</c:v>
                </c:pt>
                <c:pt idx="7">
                  <c:v>7.1. Métodos y procedimientos de inspección</c:v>
                </c:pt>
                <c:pt idx="8">
                  <c:v>7.2. Manejo de muestras y objetos presentados en la inspección</c:v>
                </c:pt>
                <c:pt idx="9">
                  <c:v>7.3. Registros</c:v>
                </c:pt>
                <c:pt idx="10">
                  <c:v>7.4. Informes y certificados de inspección</c:v>
                </c:pt>
                <c:pt idx="11">
                  <c:v>7.5. Quejas y Apelaciones y 7.6 Proceso de Quejas y Apelaciones</c:v>
                </c:pt>
                <c:pt idx="12">
                  <c:v>8.2. Documentación del sistema de gestión</c:v>
                </c:pt>
                <c:pt idx="13">
                  <c:v>8.3. Control de documentos</c:v>
                </c:pt>
                <c:pt idx="14">
                  <c:v>8.4. Control de grabaciones</c:v>
                </c:pt>
                <c:pt idx="15">
                  <c:v>8.5. Revisión de la gestión</c:v>
                </c:pt>
                <c:pt idx="16">
                  <c:v>8.6. Auditoría interna</c:v>
                </c:pt>
                <c:pt idx="17">
                  <c:v>8.7. Acciones correctivas / 8.8 Acciones preventivas</c:v>
                </c:pt>
              </c:strCache>
            </c:strRef>
          </c:cat>
          <c:val>
            <c:numRef>
              <c:f>(GRÁFICOS!$C$4:$C$5,GRÁFICOS!$C$7:$C$8,GRÁFICOS!$C$10:$C$12,GRÁFICOS!$C$14:$C$18,GRÁFICOS!$C$20:$C$25)</c:f>
              <c:numCache>
                <c:formatCode>0%</c:formatCode>
                <c:ptCount val="18"/>
                <c:pt idx="0">
                  <c:v>0</c:v>
                </c:pt>
                <c:pt idx="1">
                  <c:v>1</c:v>
                </c:pt>
                <c:pt idx="2">
                  <c:v>0</c:v>
                </c:pt>
                <c:pt idx="3">
                  <c:v>0</c:v>
                </c:pt>
                <c:pt idx="4">
                  <c:v>0</c:v>
                </c:pt>
                <c:pt idx="5">
                  <c:v>1</c:v>
                </c:pt>
                <c:pt idx="6">
                  <c:v>0</c:v>
                </c:pt>
                <c:pt idx="7">
                  <c:v>0</c:v>
                </c:pt>
                <c:pt idx="8">
                  <c:v>0</c:v>
                </c:pt>
                <c:pt idx="9">
                  <c:v>0</c:v>
                </c:pt>
                <c:pt idx="10">
                  <c:v>0</c:v>
                </c:pt>
                <c:pt idx="11">
                  <c:v>0</c:v>
                </c:pt>
                <c:pt idx="12">
                  <c:v>1</c:v>
                </c:pt>
                <c:pt idx="13">
                  <c:v>1</c:v>
                </c:pt>
                <c:pt idx="14">
                  <c:v>1</c:v>
                </c:pt>
                <c:pt idx="15">
                  <c:v>1</c:v>
                </c:pt>
                <c:pt idx="16">
                  <c:v>1</c:v>
                </c:pt>
                <c:pt idx="17">
                  <c:v>1</c:v>
                </c:pt>
              </c:numCache>
            </c:numRef>
          </c:val>
          <c:extLst>
            <c:ext xmlns:c16="http://schemas.microsoft.com/office/drawing/2014/chart" uri="{C3380CC4-5D6E-409C-BE32-E72D297353CC}">
              <c16:uniqueId val="{00000000-D117-4B73-AE9F-8C561235F667}"/>
            </c:ext>
          </c:extLst>
        </c:ser>
        <c:dLbls>
          <c:showLegendKey val="0"/>
          <c:showVal val="1"/>
          <c:showCatName val="0"/>
          <c:showSerName val="0"/>
          <c:showPercent val="0"/>
          <c:showBubbleSize val="0"/>
        </c:dLbls>
        <c:gapWidth val="60"/>
        <c:overlap val="100"/>
        <c:axId val="1761858816"/>
        <c:axId val="-2125749648"/>
      </c:barChart>
      <c:catAx>
        <c:axId val="1761858816"/>
        <c:scaling>
          <c:orientation val="minMax"/>
        </c:scaling>
        <c:delete val="0"/>
        <c:axPos val="b"/>
        <c:numFmt formatCode="General" sourceLinked="0"/>
        <c:majorTickMark val="none"/>
        <c:minorTickMark val="none"/>
        <c:tickLblPos val="nextTo"/>
        <c:txPr>
          <a:bodyPr rot="-5400000" vert="horz"/>
          <a:lstStyle/>
          <a:p>
            <a:pPr>
              <a:defRPr b="1"/>
            </a:pPr>
            <a:endParaRPr lang="es-ES"/>
          </a:p>
        </c:txPr>
        <c:crossAx val="-2125749648"/>
        <c:crosses val="autoZero"/>
        <c:auto val="1"/>
        <c:lblAlgn val="ctr"/>
        <c:lblOffset val="100"/>
        <c:noMultiLvlLbl val="0"/>
      </c:catAx>
      <c:valAx>
        <c:axId val="-2125749648"/>
        <c:scaling>
          <c:orientation val="minMax"/>
        </c:scaling>
        <c:delete val="1"/>
        <c:axPos val="l"/>
        <c:numFmt formatCode="0%" sourceLinked="1"/>
        <c:majorTickMark val="none"/>
        <c:minorTickMark val="none"/>
        <c:tickLblPos val="none"/>
        <c:crossAx val="1761858816"/>
        <c:crosses val="autoZero"/>
        <c:crossBetween val="between"/>
      </c:valAx>
    </c:plotArea>
    <c:plotVisOnly val="1"/>
    <c:dispBlanksAs val="gap"/>
    <c:showDLblsOverMax val="0"/>
  </c:chart>
  <c:printSettings>
    <c:headerFooter/>
    <c:pageMargins b="0.750000000000004" l="0.70000000000000095" r="0.70000000000000095" t="0.750000000000004"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73154</xdr:colOff>
      <xdr:row>9</xdr:row>
      <xdr:rowOff>75858</xdr:rowOff>
    </xdr:from>
    <xdr:to>
      <xdr:col>6</xdr:col>
      <xdr:colOff>767125</xdr:colOff>
      <xdr:row>16</xdr:row>
      <xdr:rowOff>76199</xdr:rowOff>
    </xdr:to>
    <xdr:sp macro="" textlink="">
      <xdr:nvSpPr>
        <xdr:cNvPr id="2" name="ZoneTexte 11">
          <a:extLst>
            <a:ext uri="{FF2B5EF4-FFF2-40B4-BE49-F238E27FC236}">
              <a16:creationId xmlns:a16="http://schemas.microsoft.com/office/drawing/2014/main" id="{8B671BD3-9995-41F7-9C5D-B03E51A2805F}"/>
            </a:ext>
          </a:extLst>
        </xdr:cNvPr>
        <xdr:cNvSpPr txBox="1"/>
      </xdr:nvSpPr>
      <xdr:spPr>
        <a:xfrm>
          <a:off x="73154" y="1790358"/>
          <a:ext cx="5646971" cy="1333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2400"/>
            </a:lnSpc>
          </a:pPr>
          <a:r>
            <a:rPr lang="fr-FR" sz="1800" b="1" cap="all">
              <a:solidFill>
                <a:schemeClr val="tx1">
                  <a:lumMod val="65000"/>
                  <a:lumOff val="35000"/>
                </a:schemeClr>
              </a:solidFill>
              <a:latin typeface="Arial" pitchFamily="34" charset="0"/>
              <a:cs typeface="Arial" pitchFamily="34" charset="0"/>
            </a:rPr>
            <a:t>PREPARACIÓN PARA LA ACREDITACIÓN: CUESTIONARIO DE AUTOEVALUACIÓN SEGÚN LA NORMA UNE EN ISO/IEC 17020:2012</a:t>
          </a:r>
          <a:endParaRPr lang="fr-FR" sz="1800" cap="all" baseline="0">
            <a:solidFill>
              <a:schemeClr val="tx1">
                <a:lumMod val="65000"/>
                <a:lumOff val="35000"/>
              </a:schemeClr>
            </a:solidFill>
            <a:latin typeface="Arial" pitchFamily="34" charset="0"/>
            <a:cs typeface="Arial" pitchFamily="34" charset="0"/>
          </a:endParaRPr>
        </a:p>
      </xdr:txBody>
    </xdr:sp>
    <xdr:clientData/>
  </xdr:twoCellAnchor>
  <xdr:twoCellAnchor>
    <xdr:from>
      <xdr:col>0</xdr:col>
      <xdr:colOff>82733</xdr:colOff>
      <xdr:row>15</xdr:row>
      <xdr:rowOff>168910</xdr:rowOff>
    </xdr:from>
    <xdr:to>
      <xdr:col>7</xdr:col>
      <xdr:colOff>50064</xdr:colOff>
      <xdr:row>29</xdr:row>
      <xdr:rowOff>177800</xdr:rowOff>
    </xdr:to>
    <xdr:sp macro="" textlink="">
      <xdr:nvSpPr>
        <xdr:cNvPr id="3" name="ZoneTexte 18">
          <a:extLst>
            <a:ext uri="{FF2B5EF4-FFF2-40B4-BE49-F238E27FC236}">
              <a16:creationId xmlns:a16="http://schemas.microsoft.com/office/drawing/2014/main" id="{E1150AB0-121B-4FC6-9FEE-392583A6C588}"/>
            </a:ext>
          </a:extLst>
        </xdr:cNvPr>
        <xdr:cNvSpPr txBox="1"/>
      </xdr:nvSpPr>
      <xdr:spPr>
        <a:xfrm>
          <a:off x="82733" y="3026410"/>
          <a:ext cx="5745831" cy="2713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i="0">
              <a:solidFill>
                <a:schemeClr val="dk1"/>
              </a:solidFill>
              <a:latin typeface="+mn-lt"/>
              <a:ea typeface="+mn-ea"/>
              <a:cs typeface="+mn-cs"/>
            </a:rPr>
            <a:t>Para guiarlo en la preparación de su proceso de acreditación, ENAC pone a su disposición esta herramienta de autoevaluación. Su uso no es de ninguna manera obligatorio y ENAC no le pedirá sus resultados al presentar la solicitud de acreditación ni durante el proceso de evaluación.</a:t>
          </a:r>
        </a:p>
        <a:p>
          <a:r>
            <a:rPr lang="fr-FR" sz="1100" i="0">
              <a:solidFill>
                <a:schemeClr val="dk1"/>
              </a:solidFill>
              <a:latin typeface="+mn-lt"/>
              <a:ea typeface="+mn-ea"/>
              <a:cs typeface="+mn-cs"/>
            </a:rPr>
            <a:t> </a:t>
          </a:r>
        </a:p>
        <a:p>
          <a:r>
            <a:rPr lang="fr-FR" sz="1100" i="0">
              <a:solidFill>
                <a:schemeClr val="dk1"/>
              </a:solidFill>
              <a:latin typeface="+mn-lt"/>
              <a:ea typeface="+mn-ea"/>
              <a:cs typeface="+mn-cs"/>
            </a:rPr>
            <a:t>La pestaña </a:t>
          </a:r>
          <a:r>
            <a:rPr lang="fr-FR" sz="1100" b="1" i="0">
              <a:solidFill>
                <a:schemeClr val="dk1"/>
              </a:solidFill>
              <a:latin typeface="+mn-lt"/>
              <a:ea typeface="+mn-ea"/>
              <a:cs typeface="+mn-cs"/>
            </a:rPr>
            <a:t>"Autoevaluación" </a:t>
          </a:r>
          <a:r>
            <a:rPr lang="fr-FR" sz="1100" i="0">
              <a:solidFill>
                <a:schemeClr val="dk1"/>
              </a:solidFill>
              <a:latin typeface="+mn-lt"/>
              <a:ea typeface="+mn-ea"/>
              <a:cs typeface="+mn-cs"/>
            </a:rPr>
            <a:t>le permite materializar su progreso en el cumplimiento de los requisitos clave de la norma (</a:t>
          </a:r>
          <a:r>
            <a:rPr lang="fr-FR" sz="1100" b="0" i="0" u="sng">
              <a:solidFill>
                <a:schemeClr val="dk1"/>
              </a:solidFill>
              <a:latin typeface="+mn-lt"/>
              <a:ea typeface="+mn-ea"/>
              <a:cs typeface="+mn-cs"/>
            </a:rPr>
            <a:t>Importante</a:t>
          </a:r>
          <a:r>
            <a:rPr lang="fr-FR" sz="1100" i="0">
              <a:solidFill>
                <a:schemeClr val="dk1"/>
              </a:solidFill>
              <a:latin typeface="+mn-lt"/>
              <a:ea typeface="+mn-ea"/>
              <a:cs typeface="+mn-cs"/>
            </a:rPr>
            <a:t>: la lista de requisitos incluidos en este cuestionario no es exhaustiva).</a:t>
          </a:r>
        </a:p>
        <a:p>
          <a:r>
            <a:rPr lang="fr-FR" sz="1100" i="0">
              <a:solidFill>
                <a:schemeClr val="dk1"/>
              </a:solidFill>
              <a:latin typeface="+mn-lt"/>
              <a:ea typeface="+mn-ea"/>
              <a:cs typeface="+mn-cs"/>
            </a:rPr>
            <a:t> </a:t>
          </a:r>
        </a:p>
        <a:p>
          <a:r>
            <a:rPr lang="fr-FR" sz="1100" i="0">
              <a:solidFill>
                <a:schemeClr val="dk1"/>
              </a:solidFill>
              <a:latin typeface="+mn-lt"/>
              <a:ea typeface="+mn-ea"/>
              <a:cs typeface="+mn-cs"/>
            </a:rPr>
            <a:t>La pestaña </a:t>
          </a:r>
          <a:r>
            <a:rPr lang="fr-FR" sz="1100" b="1" i="0">
              <a:solidFill>
                <a:schemeClr val="dk1"/>
              </a:solidFill>
              <a:latin typeface="+mn-lt"/>
              <a:ea typeface="+mn-ea"/>
              <a:cs typeface="+mn-cs"/>
            </a:rPr>
            <a:t>"Gráficos" </a:t>
          </a:r>
          <a:r>
            <a:rPr lang="fr-FR" sz="1100" i="0">
              <a:solidFill>
                <a:schemeClr val="dk1"/>
              </a:solidFill>
              <a:latin typeface="+mn-lt"/>
              <a:ea typeface="+mn-ea"/>
              <a:cs typeface="+mn-cs"/>
            </a:rPr>
            <a:t>le permite ver su progreso de un vistazo o presentarlo a sus colaboradores.</a:t>
          </a:r>
        </a:p>
        <a:p>
          <a:r>
            <a:rPr lang="fr-FR" sz="1100" i="0">
              <a:solidFill>
                <a:schemeClr val="dk1"/>
              </a:solidFill>
              <a:latin typeface="+mn-lt"/>
              <a:ea typeface="+mn-ea"/>
              <a:cs typeface="+mn-cs"/>
            </a:rPr>
            <a:t> </a:t>
          </a:r>
        </a:p>
        <a:p>
          <a:r>
            <a:rPr lang="fr-FR" sz="1100" b="1" i="0">
              <a:solidFill>
                <a:schemeClr val="dk1"/>
              </a:solidFill>
              <a:latin typeface="+mn-lt"/>
              <a:ea typeface="+mn-ea"/>
              <a:cs typeface="+mn-cs"/>
            </a:rPr>
            <a:t>Agradecimiento: </a:t>
          </a:r>
          <a:r>
            <a:rPr lang="fr-FR" sz="1100" b="0" i="0">
              <a:solidFill>
                <a:schemeClr val="dk1"/>
              </a:solidFill>
              <a:latin typeface="+mn-lt"/>
              <a:ea typeface="+mn-ea"/>
              <a:cs typeface="+mn-cs"/>
            </a:rPr>
            <a:t>Esta herramienta ha sido desarrollada en su totalidad por </a:t>
          </a:r>
          <a:r>
            <a:rPr lang="fr-FR" sz="1100" b="1" i="0">
              <a:solidFill>
                <a:schemeClr val="dk1"/>
              </a:solidFill>
              <a:latin typeface="+mn-lt"/>
              <a:ea typeface="+mn-ea"/>
              <a:cs typeface="+mn-cs"/>
            </a:rPr>
            <a:t>COFRAC</a:t>
          </a:r>
          <a:r>
            <a:rPr lang="fr-FR" sz="1100" b="0" i="0">
              <a:solidFill>
                <a:schemeClr val="dk1"/>
              </a:solidFill>
              <a:latin typeface="+mn-lt"/>
              <a:ea typeface="+mn-ea"/>
              <a:cs typeface="+mn-cs"/>
            </a:rPr>
            <a:t> (Organismo nacional de acreditación francés) al que ENAC quiere expresar su profundo agradecimiento por haberla compartido con nosotros.</a:t>
          </a:r>
          <a:endParaRPr lang="fr-FR" sz="1100" b="0" i="0" strike="noStrike">
            <a:solidFill>
              <a:sysClr val="windowText" lastClr="000000"/>
            </a:solidFill>
            <a:latin typeface="+mn-lt"/>
            <a:ea typeface="+mn-ea"/>
            <a:cs typeface="+mn-cs"/>
          </a:endParaRPr>
        </a:p>
      </xdr:txBody>
    </xdr:sp>
    <xdr:clientData/>
  </xdr:twoCellAnchor>
  <xdr:twoCellAnchor editAs="oneCell">
    <xdr:from>
      <xdr:col>0</xdr:col>
      <xdr:colOff>318682</xdr:colOff>
      <xdr:row>1</xdr:row>
      <xdr:rowOff>19050</xdr:rowOff>
    </xdr:from>
    <xdr:to>
      <xdr:col>3</xdr:col>
      <xdr:colOff>85099</xdr:colOff>
      <xdr:row>8</xdr:row>
      <xdr:rowOff>18644</xdr:rowOff>
    </xdr:to>
    <xdr:pic>
      <xdr:nvPicPr>
        <xdr:cNvPr id="5" name="Imagen 4">
          <a:extLst>
            <a:ext uri="{FF2B5EF4-FFF2-40B4-BE49-F238E27FC236}">
              <a16:creationId xmlns:a16="http://schemas.microsoft.com/office/drawing/2014/main" id="{FFA5F014-A9C0-7CA6-01F7-FFBFB09283D8}"/>
            </a:ext>
          </a:extLst>
        </xdr:cNvPr>
        <xdr:cNvPicPr>
          <a:picLocks noChangeAspect="1"/>
        </xdr:cNvPicPr>
      </xdr:nvPicPr>
      <xdr:blipFill>
        <a:blip xmlns:r="http://schemas.openxmlformats.org/officeDocument/2006/relationships" r:embed="rId1"/>
        <a:stretch>
          <a:fillRect/>
        </a:stretch>
      </xdr:blipFill>
      <xdr:spPr>
        <a:xfrm>
          <a:off x="318682" y="209550"/>
          <a:ext cx="2052417" cy="13330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85725</xdr:rowOff>
    </xdr:from>
    <xdr:to>
      <xdr:col>1</xdr:col>
      <xdr:colOff>1400175</xdr:colOff>
      <xdr:row>0</xdr:row>
      <xdr:rowOff>1316882</xdr:rowOff>
    </xdr:to>
    <xdr:pic>
      <xdr:nvPicPr>
        <xdr:cNvPr id="2" name="Imagen 1">
          <a:extLst>
            <a:ext uri="{FF2B5EF4-FFF2-40B4-BE49-F238E27FC236}">
              <a16:creationId xmlns:a16="http://schemas.microsoft.com/office/drawing/2014/main" id="{2F2E4EB5-EB73-7824-2930-4CFEAD1FE0EE}"/>
            </a:ext>
          </a:extLst>
        </xdr:cNvPr>
        <xdr:cNvPicPr>
          <a:picLocks noChangeAspect="1"/>
        </xdr:cNvPicPr>
      </xdr:nvPicPr>
      <xdr:blipFill>
        <a:blip xmlns:r="http://schemas.openxmlformats.org/officeDocument/2006/relationships" r:embed="rId1"/>
        <a:stretch>
          <a:fillRect/>
        </a:stretch>
      </xdr:blipFill>
      <xdr:spPr>
        <a:xfrm>
          <a:off x="200025" y="85725"/>
          <a:ext cx="1895475" cy="12311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301913</xdr:colOff>
      <xdr:row>1</xdr:row>
      <xdr:rowOff>388505</xdr:rowOff>
    </xdr:from>
    <xdr:to>
      <xdr:col>9</xdr:col>
      <xdr:colOff>673388</xdr:colOff>
      <xdr:row>23</xdr:row>
      <xdr:rowOff>46471</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xdr:colOff>
      <xdr:row>26</xdr:row>
      <xdr:rowOff>19050</xdr:rowOff>
    </xdr:from>
    <xdr:to>
      <xdr:col>9</xdr:col>
      <xdr:colOff>609600</xdr:colOff>
      <xdr:row>52</xdr:row>
      <xdr:rowOff>152400</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G174"/>
  <sheetViews>
    <sheetView workbookViewId="0">
      <selection activeCell="E32" sqref="E32"/>
    </sheetView>
  </sheetViews>
  <sheetFormatPr baseColWidth="10" defaultRowHeight="15" x14ac:dyDescent="0.25"/>
  <sheetData>
    <row r="1" spans="1:33" x14ac:dyDescent="0.2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x14ac:dyDescent="0.2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x14ac:dyDescent="0.2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33" x14ac:dyDescent="0.25">
      <c r="A4" s="7"/>
      <c r="B4" s="7"/>
      <c r="C4" s="7"/>
      <c r="D4" s="7"/>
      <c r="E4" s="7"/>
      <c r="F4" s="7"/>
      <c r="G4" s="6"/>
      <c r="H4" s="6"/>
      <c r="I4" s="6"/>
      <c r="J4" s="6"/>
      <c r="K4" s="6"/>
      <c r="L4" s="6"/>
      <c r="M4" s="6"/>
      <c r="N4" s="6"/>
      <c r="O4" s="6"/>
      <c r="P4" s="6"/>
      <c r="Q4" s="6"/>
      <c r="R4" s="6"/>
      <c r="S4" s="6"/>
      <c r="T4" s="6"/>
      <c r="U4" s="6"/>
      <c r="V4" s="6"/>
      <c r="W4" s="6"/>
      <c r="X4" s="6"/>
      <c r="Y4" s="6"/>
      <c r="Z4" s="6"/>
      <c r="AA4" s="6"/>
      <c r="AB4" s="6"/>
      <c r="AC4" s="6"/>
      <c r="AD4" s="6"/>
      <c r="AE4" s="6"/>
      <c r="AF4" s="6"/>
      <c r="AG4" s="6"/>
    </row>
    <row r="5" spans="1:33" x14ac:dyDescent="0.25">
      <c r="A5" s="7"/>
      <c r="B5" s="7"/>
      <c r="C5" s="7"/>
      <c r="D5" s="7"/>
      <c r="E5" s="7"/>
      <c r="F5" s="7"/>
      <c r="G5" s="6"/>
      <c r="H5" s="6"/>
      <c r="I5" s="6"/>
      <c r="J5" s="6"/>
      <c r="K5" s="6"/>
      <c r="L5" s="6"/>
      <c r="M5" s="6"/>
      <c r="N5" s="6"/>
      <c r="O5" s="6"/>
      <c r="P5" s="6"/>
      <c r="Q5" s="6"/>
      <c r="R5" s="6"/>
      <c r="S5" s="6"/>
      <c r="T5" s="6"/>
      <c r="U5" s="6"/>
      <c r="V5" s="6"/>
      <c r="W5" s="6"/>
      <c r="X5" s="6"/>
      <c r="Y5" s="6"/>
      <c r="Z5" s="6"/>
      <c r="AA5" s="6"/>
      <c r="AB5" s="6"/>
      <c r="AC5" s="6"/>
      <c r="AD5" s="6"/>
      <c r="AE5" s="6"/>
      <c r="AF5" s="6"/>
      <c r="AG5" s="6"/>
    </row>
    <row r="6" spans="1:33"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x14ac:dyDescent="0.25">
      <c r="A7" s="7"/>
      <c r="B7" s="7"/>
      <c r="C7" s="7"/>
      <c r="D7" s="7"/>
      <c r="E7" s="7"/>
      <c r="F7" s="7"/>
      <c r="G7" s="6"/>
      <c r="H7" s="6"/>
      <c r="I7" s="6"/>
      <c r="J7" s="6"/>
      <c r="K7" s="6"/>
      <c r="L7" s="6"/>
      <c r="M7" s="6"/>
      <c r="N7" s="6"/>
      <c r="O7" s="6"/>
      <c r="P7" s="6"/>
      <c r="Q7" s="6"/>
      <c r="R7" s="6"/>
      <c r="S7" s="6"/>
      <c r="T7" s="6"/>
      <c r="U7" s="6"/>
      <c r="V7" s="6"/>
      <c r="W7" s="6"/>
      <c r="X7" s="6"/>
      <c r="Y7" s="6"/>
      <c r="Z7" s="6"/>
      <c r="AA7" s="6"/>
      <c r="AB7" s="6"/>
      <c r="AC7" s="6"/>
      <c r="AD7" s="6"/>
      <c r="AE7" s="6"/>
      <c r="AF7" s="6"/>
      <c r="AG7" s="6"/>
    </row>
    <row r="8" spans="1:33" x14ac:dyDescent="0.25">
      <c r="A8" s="7"/>
      <c r="B8" s="7"/>
      <c r="C8" s="7"/>
      <c r="D8" s="7"/>
      <c r="E8" s="7"/>
      <c r="F8" s="7"/>
      <c r="G8" s="6"/>
      <c r="H8" s="6"/>
      <c r="I8" s="6"/>
      <c r="J8" s="6"/>
      <c r="K8" s="6"/>
      <c r="L8" s="6"/>
      <c r="M8" s="6"/>
      <c r="N8" s="6"/>
      <c r="O8" s="6"/>
      <c r="P8" s="6"/>
      <c r="Q8" s="6"/>
      <c r="R8" s="6"/>
      <c r="S8" s="6"/>
      <c r="T8" s="6"/>
      <c r="U8" s="6"/>
      <c r="V8" s="6"/>
      <c r="W8" s="6"/>
      <c r="X8" s="6"/>
      <c r="Y8" s="6"/>
      <c r="Z8" s="6"/>
      <c r="AA8" s="6"/>
      <c r="AB8" s="6"/>
      <c r="AC8" s="6"/>
      <c r="AD8" s="6"/>
      <c r="AE8" s="6"/>
      <c r="AF8" s="6"/>
      <c r="AG8" s="6"/>
    </row>
    <row r="9" spans="1:33" x14ac:dyDescent="0.2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row>
    <row r="10" spans="1:33" x14ac:dyDescent="0.25">
      <c r="A10" s="7"/>
      <c r="B10" s="7"/>
      <c r="C10" s="7"/>
      <c r="D10" s="7"/>
      <c r="E10" s="7"/>
      <c r="F10" s="7"/>
      <c r="G10" s="6"/>
      <c r="H10" s="6"/>
      <c r="I10" s="6"/>
      <c r="J10" s="6"/>
      <c r="K10" s="6"/>
      <c r="L10" s="6"/>
      <c r="M10" s="6"/>
      <c r="N10" s="6"/>
      <c r="O10" s="6"/>
      <c r="P10" s="6"/>
      <c r="Q10" s="6"/>
      <c r="R10" s="6"/>
      <c r="S10" s="6"/>
      <c r="T10" s="6"/>
      <c r="U10" s="6"/>
      <c r="V10" s="6"/>
      <c r="W10" s="6"/>
      <c r="X10" s="6"/>
      <c r="Y10" s="6"/>
      <c r="Z10" s="6"/>
      <c r="AA10" s="6"/>
      <c r="AB10" s="6"/>
      <c r="AC10" s="6"/>
      <c r="AD10" s="6"/>
      <c r="AE10" s="6"/>
      <c r="AF10" s="6"/>
      <c r="AG10" s="6"/>
    </row>
    <row r="11" spans="1:33" x14ac:dyDescent="0.25">
      <c r="A11" s="7"/>
      <c r="B11" s="7"/>
      <c r="C11" s="7"/>
      <c r="D11" s="7"/>
      <c r="E11" s="7"/>
      <c r="F11" s="7"/>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33" x14ac:dyDescent="0.25">
      <c r="A12" s="7"/>
      <c r="B12" s="7"/>
      <c r="C12" s="7"/>
      <c r="D12" s="7"/>
      <c r="E12" s="7"/>
      <c r="F12" s="7"/>
      <c r="G12" s="6"/>
      <c r="H12" s="6"/>
      <c r="I12" s="6"/>
      <c r="J12" s="6"/>
      <c r="K12" s="6"/>
      <c r="L12" s="6"/>
      <c r="M12" s="6"/>
      <c r="N12" s="6"/>
      <c r="O12" s="6"/>
      <c r="P12" s="6"/>
      <c r="Q12" s="6"/>
      <c r="R12" s="6"/>
      <c r="S12" s="6"/>
      <c r="T12" s="6"/>
      <c r="U12" s="6"/>
      <c r="V12" s="6"/>
      <c r="W12" s="6"/>
      <c r="X12" s="6"/>
      <c r="Y12" s="6"/>
      <c r="Z12" s="6"/>
      <c r="AA12" s="6"/>
      <c r="AB12" s="6"/>
      <c r="AC12" s="6"/>
      <c r="AD12" s="6"/>
      <c r="AE12" s="6"/>
      <c r="AF12" s="6"/>
      <c r="AG12" s="6"/>
    </row>
    <row r="13" spans="1:33" x14ac:dyDescent="0.25">
      <c r="A13" s="7"/>
      <c r="B13" s="7"/>
      <c r="C13" s="7"/>
      <c r="D13" s="7"/>
      <c r="E13" s="7"/>
      <c r="F13" s="7"/>
      <c r="G13" s="6"/>
      <c r="H13" s="6"/>
      <c r="I13" s="6"/>
      <c r="J13" s="6"/>
      <c r="K13" s="6"/>
      <c r="L13" s="6"/>
      <c r="M13" s="6"/>
      <c r="N13" s="6"/>
      <c r="O13" s="6"/>
      <c r="P13" s="6"/>
      <c r="Q13" s="6"/>
      <c r="R13" s="6"/>
      <c r="S13" s="6"/>
      <c r="T13" s="6"/>
      <c r="U13" s="6"/>
      <c r="V13" s="6"/>
      <c r="W13" s="6"/>
      <c r="X13" s="6"/>
      <c r="Y13" s="6"/>
      <c r="Z13" s="6"/>
      <c r="AA13" s="6"/>
      <c r="AB13" s="6"/>
      <c r="AC13" s="6"/>
      <c r="AD13" s="6"/>
      <c r="AE13" s="6"/>
      <c r="AF13" s="6"/>
      <c r="AG13" s="6"/>
    </row>
    <row r="14" spans="1:33" x14ac:dyDescent="0.25">
      <c r="A14" s="7"/>
      <c r="B14" s="7"/>
      <c r="C14" s="7"/>
      <c r="D14" s="7"/>
      <c r="E14" s="7"/>
      <c r="F14" s="7"/>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row>
    <row r="16" spans="1:33" x14ac:dyDescent="0.25">
      <c r="A16" s="7"/>
      <c r="B16" s="7"/>
      <c r="C16" s="7"/>
      <c r="D16" s="7"/>
      <c r="E16" s="7"/>
      <c r="F16" s="7"/>
      <c r="G16" s="6"/>
      <c r="H16" s="6"/>
      <c r="I16" s="6"/>
      <c r="J16" s="6"/>
      <c r="K16" s="6"/>
      <c r="L16" s="6"/>
      <c r="M16" s="6"/>
      <c r="N16" s="6"/>
      <c r="O16" s="6"/>
      <c r="P16" s="6"/>
      <c r="Q16" s="6"/>
      <c r="R16" s="6"/>
      <c r="S16" s="6"/>
      <c r="T16" s="6"/>
      <c r="U16" s="6"/>
      <c r="V16" s="6"/>
      <c r="W16" s="6"/>
      <c r="X16" s="6"/>
      <c r="Y16" s="6"/>
      <c r="Z16" s="6"/>
      <c r="AA16" s="6"/>
      <c r="AB16" s="6"/>
      <c r="AC16" s="6"/>
      <c r="AD16" s="6"/>
      <c r="AE16" s="6"/>
      <c r="AF16" s="6"/>
      <c r="AG16" s="6"/>
    </row>
    <row r="17" spans="1:33" x14ac:dyDescent="0.25">
      <c r="A17" s="7"/>
      <c r="B17" s="7"/>
      <c r="C17" s="7"/>
      <c r="D17" s="7"/>
      <c r="E17" s="7"/>
      <c r="F17" s="7"/>
      <c r="G17" s="6"/>
      <c r="H17" s="6"/>
      <c r="I17" s="6"/>
      <c r="J17" s="6"/>
      <c r="K17" s="6"/>
      <c r="L17" s="6"/>
      <c r="M17" s="6"/>
      <c r="N17" s="6"/>
      <c r="O17" s="6"/>
      <c r="P17" s="6"/>
      <c r="Q17" s="6"/>
      <c r="R17" s="6"/>
      <c r="S17" s="6"/>
      <c r="T17" s="6"/>
      <c r="U17" s="6"/>
      <c r="V17" s="6"/>
      <c r="W17" s="6"/>
      <c r="X17" s="6"/>
      <c r="Y17" s="6"/>
      <c r="Z17" s="6"/>
      <c r="AA17" s="6"/>
      <c r="AB17" s="6"/>
      <c r="AC17" s="6"/>
      <c r="AD17" s="6"/>
      <c r="AE17" s="6"/>
      <c r="AF17" s="6"/>
      <c r="AG17" s="6"/>
    </row>
    <row r="18" spans="1:33" x14ac:dyDescent="0.25">
      <c r="A18" s="7"/>
      <c r="B18" s="7"/>
      <c r="C18" s="7"/>
      <c r="D18" s="7"/>
      <c r="E18" s="7"/>
      <c r="F18" s="7"/>
      <c r="G18" s="6"/>
      <c r="H18" s="6"/>
      <c r="I18" s="6"/>
      <c r="J18" s="6"/>
      <c r="K18" s="6"/>
      <c r="L18" s="6"/>
      <c r="M18" s="6"/>
      <c r="N18" s="6"/>
      <c r="O18" s="6"/>
      <c r="P18" s="6"/>
      <c r="Q18" s="6"/>
      <c r="R18" s="6"/>
      <c r="S18" s="6"/>
      <c r="T18" s="6"/>
      <c r="U18" s="6"/>
      <c r="V18" s="6"/>
      <c r="W18" s="6"/>
      <c r="X18" s="6"/>
      <c r="Y18" s="6"/>
      <c r="Z18" s="6"/>
      <c r="AA18" s="6"/>
      <c r="AB18" s="6"/>
      <c r="AC18" s="6"/>
      <c r="AD18" s="6"/>
      <c r="AE18" s="6"/>
      <c r="AF18" s="6"/>
      <c r="AG18" s="6"/>
    </row>
    <row r="19" spans="1:33" ht="15.75" x14ac:dyDescent="0.25">
      <c r="A19" s="6"/>
      <c r="B19" s="8"/>
      <c r="C19" s="7"/>
      <c r="D19" s="7"/>
      <c r="E19" s="7"/>
      <c r="F19" s="7"/>
      <c r="G19" s="6"/>
      <c r="H19" s="6"/>
      <c r="I19" s="6"/>
      <c r="J19" s="6"/>
      <c r="K19" s="6"/>
      <c r="L19" s="6"/>
      <c r="M19" s="6"/>
      <c r="N19" s="6"/>
      <c r="O19" s="6"/>
      <c r="P19" s="6"/>
      <c r="Q19" s="6"/>
      <c r="R19" s="6"/>
      <c r="S19" s="6"/>
      <c r="T19" s="6"/>
      <c r="U19" s="6"/>
      <c r="V19" s="6"/>
      <c r="W19" s="6"/>
      <c r="X19" s="6"/>
      <c r="Y19" s="6"/>
      <c r="Z19" s="6"/>
      <c r="AA19" s="6"/>
      <c r="AB19" s="6"/>
      <c r="AC19" s="6"/>
      <c r="AD19" s="6"/>
      <c r="AE19" s="6"/>
      <c r="AF19" s="6"/>
      <c r="AG19" s="6"/>
    </row>
    <row r="20" spans="1:33" x14ac:dyDescent="0.25">
      <c r="A20" s="6"/>
      <c r="B20" s="7"/>
      <c r="C20" s="7"/>
      <c r="D20" s="7"/>
      <c r="E20" s="7"/>
      <c r="F20" s="7"/>
      <c r="G20" s="6"/>
      <c r="H20" s="6"/>
      <c r="I20" s="6"/>
      <c r="J20" s="6"/>
      <c r="K20" s="6"/>
      <c r="L20" s="6"/>
      <c r="M20" s="6"/>
      <c r="N20" s="6"/>
      <c r="O20" s="6"/>
      <c r="P20" s="6"/>
      <c r="Q20" s="6"/>
      <c r="R20" s="6"/>
      <c r="S20" s="6"/>
      <c r="T20" s="6"/>
      <c r="U20" s="6"/>
      <c r="V20" s="6"/>
      <c r="W20" s="6"/>
      <c r="X20" s="6"/>
      <c r="Y20" s="6"/>
      <c r="Z20" s="6"/>
      <c r="AA20" s="6"/>
      <c r="AB20" s="6"/>
      <c r="AC20" s="6"/>
      <c r="AD20" s="6"/>
      <c r="AE20" s="6"/>
      <c r="AF20" s="6"/>
      <c r="AG20" s="6"/>
    </row>
    <row r="21" spans="1:33" x14ac:dyDescent="0.25">
      <c r="A21" s="6"/>
      <c r="B21" s="7"/>
      <c r="C21" s="7"/>
      <c r="D21" s="7"/>
      <c r="E21" s="7"/>
      <c r="F21" s="7"/>
      <c r="G21" s="6"/>
      <c r="H21" s="6"/>
      <c r="I21" s="6"/>
      <c r="J21" s="6"/>
      <c r="K21" s="6"/>
      <c r="L21" s="6"/>
      <c r="M21" s="6"/>
      <c r="N21" s="6"/>
      <c r="O21" s="6"/>
      <c r="P21" s="6"/>
      <c r="Q21" s="6"/>
      <c r="R21" s="6"/>
      <c r="S21" s="6"/>
      <c r="T21" s="6"/>
      <c r="U21" s="6"/>
      <c r="V21" s="6"/>
      <c r="W21" s="6"/>
      <c r="X21" s="6"/>
      <c r="Y21" s="6"/>
      <c r="Z21" s="6"/>
      <c r="AA21" s="6"/>
      <c r="AB21" s="6"/>
      <c r="AC21" s="6"/>
      <c r="AD21" s="6"/>
      <c r="AE21" s="6"/>
      <c r="AF21" s="6"/>
      <c r="AG21" s="6"/>
    </row>
    <row r="22" spans="1:33" ht="15.75" x14ac:dyDescent="0.25">
      <c r="A22" s="6"/>
      <c r="B22" s="8"/>
      <c r="C22" s="7"/>
      <c r="D22" s="7"/>
      <c r="E22" s="7"/>
      <c r="F22" s="7"/>
      <c r="G22" s="6"/>
      <c r="H22" s="6"/>
      <c r="I22" s="6"/>
      <c r="J22" s="6"/>
      <c r="K22" s="6"/>
      <c r="L22" s="6"/>
      <c r="M22" s="6"/>
      <c r="N22" s="6"/>
      <c r="O22" s="6"/>
      <c r="P22" s="6"/>
      <c r="Q22" s="6"/>
      <c r="R22" s="6"/>
      <c r="S22" s="6"/>
      <c r="T22" s="6"/>
      <c r="U22" s="6"/>
      <c r="V22" s="6"/>
      <c r="W22" s="6"/>
      <c r="X22" s="6"/>
      <c r="Y22" s="6"/>
      <c r="Z22" s="6"/>
      <c r="AA22" s="6"/>
      <c r="AB22" s="6"/>
      <c r="AC22" s="6"/>
      <c r="AD22" s="6"/>
      <c r="AE22" s="6"/>
      <c r="AF22" s="6"/>
      <c r="AG22" s="6"/>
    </row>
    <row r="23" spans="1:33" x14ac:dyDescent="0.25">
      <c r="A23" s="6"/>
      <c r="B23" s="7"/>
      <c r="C23" s="7"/>
      <c r="D23" s="7"/>
      <c r="E23" s="7"/>
      <c r="F23" s="7"/>
      <c r="G23" s="6"/>
      <c r="H23" s="6"/>
      <c r="I23" s="6"/>
      <c r="J23" s="6"/>
      <c r="K23" s="6"/>
      <c r="L23" s="6"/>
      <c r="M23" s="6"/>
      <c r="N23" s="6"/>
      <c r="O23" s="6"/>
      <c r="P23" s="6"/>
      <c r="Q23" s="6"/>
      <c r="R23" s="6"/>
      <c r="S23" s="6"/>
      <c r="T23" s="6"/>
      <c r="U23" s="6"/>
      <c r="V23" s="6"/>
      <c r="W23" s="6"/>
      <c r="X23" s="6"/>
      <c r="Y23" s="6"/>
      <c r="Z23" s="6"/>
      <c r="AA23" s="6"/>
      <c r="AB23" s="6"/>
      <c r="AC23" s="6"/>
      <c r="AD23" s="6"/>
      <c r="AE23" s="6"/>
      <c r="AF23" s="6"/>
      <c r="AG23" s="6"/>
    </row>
    <row r="24" spans="1:33" x14ac:dyDescent="0.25">
      <c r="A24" s="6"/>
      <c r="B24" s="7"/>
      <c r="C24" s="7"/>
      <c r="D24" s="7"/>
      <c r="E24" s="7"/>
      <c r="F24" s="7"/>
      <c r="G24" s="6"/>
      <c r="H24" s="6"/>
      <c r="I24" s="6"/>
      <c r="J24" s="6"/>
      <c r="K24" s="6"/>
      <c r="L24" s="6"/>
      <c r="M24" s="6"/>
      <c r="N24" s="6"/>
      <c r="O24" s="6"/>
      <c r="P24" s="6"/>
      <c r="Q24" s="6"/>
      <c r="R24" s="6"/>
      <c r="S24" s="6"/>
      <c r="T24" s="6"/>
      <c r="U24" s="6"/>
      <c r="V24" s="6"/>
      <c r="W24" s="6"/>
      <c r="X24" s="6"/>
      <c r="Y24" s="6"/>
      <c r="Z24" s="6"/>
      <c r="AA24" s="6"/>
      <c r="AB24" s="6"/>
      <c r="AC24" s="6"/>
      <c r="AD24" s="6"/>
      <c r="AE24" s="6"/>
      <c r="AF24" s="6"/>
      <c r="AG24" s="6"/>
    </row>
    <row r="25" spans="1:33" ht="15.75" x14ac:dyDescent="0.25">
      <c r="A25" s="6"/>
      <c r="B25" s="8"/>
      <c r="C25" s="7"/>
      <c r="D25" s="7"/>
      <c r="E25" s="7"/>
      <c r="F25" s="7"/>
      <c r="G25" s="6"/>
      <c r="H25" s="6"/>
      <c r="I25" s="6"/>
      <c r="J25" s="6"/>
      <c r="K25" s="6"/>
      <c r="L25" s="6"/>
      <c r="M25" s="6"/>
      <c r="N25" s="6"/>
      <c r="O25" s="6"/>
      <c r="P25" s="6"/>
      <c r="Q25" s="6"/>
      <c r="R25" s="6"/>
      <c r="S25" s="6"/>
      <c r="T25" s="6"/>
      <c r="U25" s="6"/>
      <c r="V25" s="6"/>
      <c r="W25" s="6"/>
      <c r="X25" s="6"/>
      <c r="Y25" s="6"/>
      <c r="Z25" s="6"/>
      <c r="AA25" s="6"/>
      <c r="AB25" s="6"/>
      <c r="AC25" s="6"/>
      <c r="AD25" s="6"/>
      <c r="AE25" s="6"/>
      <c r="AF25" s="6"/>
      <c r="AG25" s="6"/>
    </row>
    <row r="26" spans="1:33" x14ac:dyDescent="0.25">
      <c r="A26" s="6"/>
      <c r="B26" s="7"/>
      <c r="C26" s="7"/>
      <c r="D26" s="7"/>
      <c r="E26" s="7"/>
      <c r="F26" s="7"/>
      <c r="G26" s="6"/>
      <c r="H26" s="6"/>
      <c r="I26" s="6"/>
      <c r="J26" s="6"/>
      <c r="K26" s="6"/>
      <c r="L26" s="6"/>
      <c r="M26" s="6"/>
      <c r="N26" s="6"/>
      <c r="O26" s="6"/>
      <c r="P26" s="6"/>
      <c r="Q26" s="6"/>
      <c r="R26" s="6"/>
      <c r="S26" s="6"/>
      <c r="T26" s="6"/>
      <c r="U26" s="6"/>
      <c r="V26" s="6"/>
      <c r="W26" s="6"/>
      <c r="X26" s="6"/>
      <c r="Y26" s="6"/>
      <c r="Z26" s="6"/>
      <c r="AA26" s="6"/>
      <c r="AB26" s="6"/>
      <c r="AC26" s="6"/>
      <c r="AD26" s="6"/>
      <c r="AE26" s="6"/>
      <c r="AF26" s="6"/>
      <c r="AG26" s="6"/>
    </row>
    <row r="27" spans="1:33"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row>
    <row r="28" spans="1:33" x14ac:dyDescent="0.25">
      <c r="A28" s="7"/>
      <c r="B28" s="7"/>
      <c r="C28" s="7"/>
      <c r="D28" s="7"/>
      <c r="E28" s="7"/>
      <c r="F28" s="7"/>
      <c r="G28" s="6"/>
      <c r="H28" s="6"/>
      <c r="I28" s="6"/>
      <c r="J28" s="6"/>
      <c r="K28" s="6"/>
      <c r="L28" s="6"/>
      <c r="M28" s="6"/>
      <c r="N28" s="6"/>
      <c r="O28" s="6"/>
      <c r="P28" s="6"/>
      <c r="Q28" s="6"/>
      <c r="R28" s="6"/>
      <c r="S28" s="6"/>
      <c r="T28" s="6"/>
      <c r="U28" s="6"/>
      <c r="V28" s="6"/>
      <c r="W28" s="6"/>
      <c r="X28" s="6"/>
      <c r="Y28" s="6"/>
      <c r="Z28" s="6"/>
      <c r="AA28" s="6"/>
      <c r="AB28" s="6"/>
      <c r="AC28" s="6"/>
      <c r="AD28" s="6"/>
      <c r="AE28" s="6"/>
      <c r="AF28" s="6"/>
      <c r="AG28" s="6"/>
    </row>
    <row r="29" spans="1:33" x14ac:dyDescent="0.25">
      <c r="A29" s="7"/>
      <c r="B29" s="7"/>
      <c r="C29" s="7"/>
      <c r="D29" s="7"/>
      <c r="E29" s="7"/>
      <c r="F29" s="7"/>
      <c r="G29" s="6"/>
      <c r="H29" s="6"/>
      <c r="I29" s="6"/>
      <c r="J29" s="6"/>
      <c r="K29" s="6"/>
      <c r="L29" s="6"/>
      <c r="M29" s="6"/>
      <c r="N29" s="6"/>
      <c r="O29" s="6"/>
      <c r="P29" s="6"/>
      <c r="Q29" s="6"/>
      <c r="R29" s="6"/>
      <c r="S29" s="6"/>
      <c r="T29" s="6"/>
      <c r="U29" s="6"/>
      <c r="V29" s="6"/>
      <c r="W29" s="6"/>
      <c r="X29" s="6"/>
      <c r="Y29" s="6"/>
      <c r="Z29" s="6"/>
      <c r="AA29" s="6"/>
      <c r="AB29" s="6"/>
      <c r="AC29" s="6"/>
      <c r="AD29" s="6"/>
      <c r="AE29" s="6"/>
      <c r="AF29" s="6"/>
      <c r="AG29" s="6"/>
    </row>
    <row r="30" spans="1:33"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row>
    <row r="31" spans="1:33" x14ac:dyDescent="0.25">
      <c r="A31" s="7"/>
      <c r="B31" s="7"/>
      <c r="C31" s="7"/>
      <c r="D31" s="7"/>
      <c r="E31" s="7"/>
      <c r="F31" s="7"/>
      <c r="G31" s="6"/>
      <c r="H31" s="6"/>
      <c r="I31" s="6"/>
      <c r="J31" s="6"/>
      <c r="K31" s="6"/>
      <c r="L31" s="6"/>
      <c r="M31" s="6"/>
      <c r="N31" s="6"/>
      <c r="O31" s="6"/>
      <c r="P31" s="6"/>
      <c r="Q31" s="6"/>
      <c r="R31" s="6"/>
      <c r="S31" s="6"/>
      <c r="T31" s="6"/>
      <c r="U31" s="6"/>
      <c r="V31" s="6"/>
      <c r="W31" s="6"/>
      <c r="X31" s="6"/>
      <c r="Y31" s="6"/>
      <c r="Z31" s="6"/>
      <c r="AA31" s="6"/>
      <c r="AB31" s="6"/>
      <c r="AC31" s="6"/>
      <c r="AD31" s="6"/>
      <c r="AE31" s="6"/>
      <c r="AF31" s="6"/>
      <c r="AG31" s="6"/>
    </row>
    <row r="32" spans="1:33"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row>
    <row r="33" spans="1:33" ht="15.75" x14ac:dyDescent="0.25">
      <c r="A33" s="9"/>
      <c r="B33" s="10"/>
      <c r="C33" s="6"/>
      <c r="D33" s="6"/>
      <c r="E33" s="11"/>
      <c r="F33" s="11"/>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4" spans="1:33" ht="15.75" x14ac:dyDescent="0.25">
      <c r="A34" s="9"/>
      <c r="B34" s="10"/>
      <c r="C34" s="6"/>
      <c r="D34" s="6"/>
      <c r="E34" s="11"/>
      <c r="F34" s="11"/>
      <c r="G34" s="6"/>
      <c r="H34" s="6"/>
      <c r="I34" s="6"/>
      <c r="J34" s="6"/>
      <c r="K34" s="6"/>
      <c r="L34" s="6"/>
      <c r="M34" s="6"/>
      <c r="N34" s="6"/>
      <c r="O34" s="6"/>
      <c r="P34" s="6"/>
      <c r="Q34" s="6"/>
      <c r="R34" s="6"/>
      <c r="S34" s="6"/>
      <c r="T34" s="6"/>
      <c r="U34" s="6"/>
      <c r="V34" s="6"/>
      <c r="W34" s="6"/>
      <c r="X34" s="6"/>
      <c r="Y34" s="6"/>
      <c r="Z34" s="6"/>
      <c r="AA34" s="6"/>
      <c r="AB34" s="6"/>
      <c r="AC34" s="6"/>
      <c r="AD34" s="6"/>
      <c r="AE34" s="6"/>
      <c r="AF34" s="6"/>
      <c r="AG34" s="6"/>
    </row>
    <row r="35" spans="1:33" ht="15.75" x14ac:dyDescent="0.25">
      <c r="A35" s="9"/>
      <c r="B35" s="10"/>
      <c r="C35" s="6"/>
      <c r="D35" s="6"/>
      <c r="E35" s="11"/>
      <c r="F35" s="11"/>
      <c r="G35" s="6"/>
      <c r="H35" s="6"/>
      <c r="I35" s="6"/>
      <c r="J35" s="6"/>
      <c r="K35" s="6"/>
      <c r="L35" s="6"/>
      <c r="M35" s="6"/>
      <c r="N35" s="6"/>
      <c r="O35" s="6"/>
      <c r="P35" s="6"/>
      <c r="Q35" s="6"/>
      <c r="R35" s="6"/>
      <c r="S35" s="6"/>
      <c r="T35" s="6"/>
      <c r="U35" s="6"/>
      <c r="V35" s="6"/>
      <c r="W35" s="6"/>
      <c r="X35" s="6"/>
      <c r="Y35" s="6"/>
      <c r="Z35" s="6"/>
      <c r="AA35" s="6"/>
      <c r="AB35" s="6"/>
      <c r="AC35" s="6"/>
      <c r="AD35" s="6"/>
      <c r="AE35" s="6"/>
      <c r="AF35" s="6"/>
      <c r="AG35" s="6"/>
    </row>
    <row r="36" spans="1:33" ht="15.75" x14ac:dyDescent="0.25">
      <c r="A36" s="9"/>
      <c r="B36" s="10"/>
      <c r="C36" s="6"/>
      <c r="D36" s="6"/>
      <c r="E36" s="11"/>
      <c r="F36" s="11"/>
      <c r="G36" s="6"/>
      <c r="H36" s="6"/>
      <c r="I36" s="6"/>
      <c r="J36" s="6"/>
      <c r="K36" s="6"/>
      <c r="L36" s="6"/>
      <c r="M36" s="6"/>
      <c r="N36" s="6"/>
      <c r="O36" s="6"/>
      <c r="P36" s="6"/>
      <c r="Q36" s="6"/>
      <c r="R36" s="6"/>
      <c r="S36" s="6"/>
      <c r="T36" s="6"/>
      <c r="U36" s="6"/>
      <c r="V36" s="6"/>
      <c r="W36" s="6"/>
      <c r="X36" s="6"/>
      <c r="Y36" s="6"/>
      <c r="Z36" s="6"/>
      <c r="AA36" s="6"/>
      <c r="AB36" s="6"/>
      <c r="AC36" s="6"/>
      <c r="AD36" s="6"/>
      <c r="AE36" s="6"/>
      <c r="AF36" s="6"/>
      <c r="AG36" s="6"/>
    </row>
    <row r="37" spans="1:33" ht="15.75" x14ac:dyDescent="0.25">
      <c r="A37" s="9"/>
      <c r="B37" s="10"/>
      <c r="C37" s="6"/>
      <c r="D37" s="6"/>
      <c r="E37" s="11"/>
      <c r="F37" s="11"/>
      <c r="G37" s="6"/>
      <c r="H37" s="6"/>
      <c r="I37" s="6"/>
      <c r="J37" s="6"/>
      <c r="K37" s="6"/>
      <c r="L37" s="6"/>
      <c r="M37" s="6"/>
      <c r="N37" s="6"/>
      <c r="O37" s="6"/>
      <c r="P37" s="6"/>
      <c r="Q37" s="6"/>
      <c r="R37" s="6"/>
      <c r="S37" s="6"/>
      <c r="T37" s="6"/>
      <c r="U37" s="6"/>
      <c r="V37" s="6"/>
      <c r="W37" s="6"/>
      <c r="X37" s="6"/>
      <c r="Y37" s="6"/>
      <c r="Z37" s="6"/>
      <c r="AA37" s="6"/>
      <c r="AB37" s="6"/>
      <c r="AC37" s="6"/>
      <c r="AD37" s="6"/>
      <c r="AE37" s="6"/>
      <c r="AF37" s="6"/>
      <c r="AG37" s="6"/>
    </row>
    <row r="38" spans="1:33" ht="15.75" x14ac:dyDescent="0.25">
      <c r="A38" s="9"/>
      <c r="B38" s="10"/>
      <c r="C38" s="6"/>
      <c r="D38" s="6"/>
      <c r="E38" s="11"/>
      <c r="F38" s="11"/>
      <c r="G38" s="6"/>
      <c r="H38" s="6"/>
      <c r="I38" s="6"/>
      <c r="J38" s="6"/>
      <c r="K38" s="6"/>
      <c r="L38" s="6"/>
      <c r="M38" s="6"/>
      <c r="N38" s="6"/>
      <c r="O38" s="6"/>
      <c r="P38" s="6"/>
      <c r="Q38" s="6"/>
      <c r="R38" s="6"/>
      <c r="S38" s="6"/>
      <c r="T38" s="6"/>
      <c r="U38" s="6"/>
      <c r="V38" s="6"/>
      <c r="W38" s="6"/>
      <c r="X38" s="6"/>
      <c r="Y38" s="6"/>
      <c r="Z38" s="6"/>
      <c r="AA38" s="6"/>
      <c r="AB38" s="6"/>
      <c r="AC38" s="6"/>
      <c r="AD38" s="6"/>
      <c r="AE38" s="6"/>
      <c r="AF38" s="6"/>
      <c r="AG38" s="6"/>
    </row>
    <row r="39" spans="1:33" ht="15.75" x14ac:dyDescent="0.25">
      <c r="A39" s="9"/>
      <c r="B39" s="10"/>
      <c r="C39" s="6"/>
      <c r="D39" s="6"/>
      <c r="E39" s="11"/>
      <c r="F39" s="11"/>
      <c r="G39" s="6"/>
      <c r="H39" s="6"/>
      <c r="I39" s="6"/>
      <c r="J39" s="6"/>
      <c r="K39" s="6"/>
      <c r="L39" s="6"/>
      <c r="M39" s="6"/>
      <c r="N39" s="6"/>
      <c r="O39" s="6"/>
      <c r="P39" s="6"/>
      <c r="Q39" s="6"/>
      <c r="R39" s="6"/>
      <c r="S39" s="6"/>
      <c r="T39" s="6"/>
      <c r="U39" s="6"/>
      <c r="V39" s="6"/>
      <c r="W39" s="6"/>
      <c r="X39" s="6"/>
      <c r="Y39" s="6"/>
      <c r="Z39" s="6"/>
      <c r="AA39" s="6"/>
      <c r="AB39" s="6"/>
      <c r="AC39" s="6"/>
      <c r="AD39" s="6"/>
      <c r="AE39" s="6"/>
      <c r="AF39" s="6"/>
      <c r="AG39" s="6"/>
    </row>
    <row r="40" spans="1:33" ht="15.75" x14ac:dyDescent="0.25">
      <c r="A40" s="9"/>
      <c r="B40" s="10"/>
      <c r="C40" s="6"/>
      <c r="D40" s="6"/>
      <c r="E40" s="11"/>
      <c r="F40" s="11"/>
      <c r="G40" s="6"/>
      <c r="H40" s="6"/>
      <c r="I40" s="6"/>
      <c r="J40" s="6"/>
      <c r="K40" s="6"/>
      <c r="L40" s="6"/>
      <c r="M40" s="6"/>
      <c r="N40" s="6"/>
      <c r="O40" s="6"/>
      <c r="P40" s="6"/>
      <c r="Q40" s="6"/>
      <c r="R40" s="6"/>
      <c r="S40" s="6"/>
      <c r="T40" s="6"/>
      <c r="U40" s="6"/>
      <c r="V40" s="6"/>
      <c r="W40" s="6"/>
      <c r="X40" s="6"/>
      <c r="Y40" s="6"/>
      <c r="Z40" s="6"/>
      <c r="AA40" s="6"/>
      <c r="AB40" s="6"/>
      <c r="AC40" s="6"/>
      <c r="AD40" s="6"/>
      <c r="AE40" s="6"/>
      <c r="AF40" s="6"/>
      <c r="AG40" s="6"/>
    </row>
    <row r="41" spans="1:33" ht="15.75" x14ac:dyDescent="0.25">
      <c r="A41" s="9"/>
      <c r="B41" s="10"/>
      <c r="C41" s="6"/>
      <c r="D41" s="6"/>
      <c r="E41" s="11"/>
      <c r="F41" s="11"/>
      <c r="G41" s="6"/>
      <c r="H41" s="6"/>
      <c r="I41" s="6"/>
      <c r="J41" s="6"/>
      <c r="K41" s="6"/>
      <c r="L41" s="6"/>
      <c r="M41" s="6"/>
      <c r="N41" s="6"/>
      <c r="O41" s="6"/>
      <c r="P41" s="6"/>
      <c r="Q41" s="6"/>
      <c r="R41" s="6"/>
      <c r="S41" s="6"/>
      <c r="T41" s="6"/>
      <c r="U41" s="6"/>
      <c r="V41" s="6"/>
      <c r="W41" s="6"/>
      <c r="X41" s="6"/>
      <c r="Y41" s="6"/>
      <c r="Z41" s="6"/>
      <c r="AA41" s="6"/>
      <c r="AB41" s="6"/>
      <c r="AC41" s="6"/>
      <c r="AD41" s="6"/>
      <c r="AE41" s="6"/>
      <c r="AF41" s="6"/>
      <c r="AG41" s="6"/>
    </row>
    <row r="42" spans="1:33"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row>
    <row r="43" spans="1:33"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row>
    <row r="44" spans="1:33"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row>
    <row r="45" spans="1:33"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row>
    <row r="46" spans="1:33"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row>
    <row r="47" spans="1:33"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row>
    <row r="48" spans="1:33"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row>
    <row r="49" spans="1:33"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row>
    <row r="50" spans="1:33"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row>
    <row r="51" spans="1:33"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row>
    <row r="52" spans="1:33"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row>
    <row r="53" spans="1:33"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row>
    <row r="54" spans="1:33"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row>
    <row r="55" spans="1:33"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row>
    <row r="56" spans="1:33"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row>
    <row r="57" spans="1:33"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row>
    <row r="58" spans="1:33"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row>
    <row r="59" spans="1:33"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row>
    <row r="60" spans="1:33"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row>
    <row r="61" spans="1:33"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row>
    <row r="62" spans="1:33"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row>
    <row r="63" spans="1:33"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row>
    <row r="64" spans="1:33"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row>
    <row r="65" spans="1:33"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row>
    <row r="66" spans="1:33"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row>
    <row r="67" spans="1:33"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row>
    <row r="68" spans="1:33"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row>
    <row r="69" spans="1:33"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row>
    <row r="70" spans="1:33"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1:33"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row>
    <row r="72" spans="1:33"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73" spans="1:33"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row>
    <row r="74" spans="1:33"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row>
    <row r="75" spans="1:33"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row>
    <row r="76" spans="1:33"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row>
    <row r="77" spans="1:33"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row>
    <row r="78" spans="1:33"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row>
    <row r="79" spans="1:33"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row>
    <row r="80" spans="1:33"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row>
    <row r="81" spans="1:33"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row>
    <row r="82" spans="1:33"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row>
    <row r="83" spans="1:33"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row>
    <row r="84" spans="1:33"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row>
    <row r="85" spans="1:33"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row>
    <row r="86" spans="1:33"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row>
    <row r="87" spans="1:33"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row>
    <row r="88" spans="1:33"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row>
    <row r="89" spans="1:33"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row>
    <row r="90" spans="1:33"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row>
    <row r="91" spans="1:33"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row>
    <row r="92" spans="1:33"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row>
    <row r="93" spans="1:33"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row>
    <row r="94" spans="1:33"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row>
    <row r="95" spans="1:33"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row>
    <row r="96" spans="1:33"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row>
    <row r="97" spans="1:33"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row>
    <row r="98" spans="1:33"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row>
    <row r="99" spans="1:33"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row>
    <row r="100" spans="1:33"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row>
    <row r="101" spans="1:33"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row>
    <row r="102" spans="1:33"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row>
    <row r="103" spans="1:33"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row>
    <row r="104" spans="1:33"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row>
    <row r="105" spans="1:33"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row>
    <row r="106" spans="1:33"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row>
    <row r="107" spans="1:33"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row>
    <row r="108" spans="1:33"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row>
    <row r="109" spans="1:33"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row>
    <row r="110" spans="1:33"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row>
    <row r="111" spans="1:33"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row>
    <row r="112" spans="1:33"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row>
    <row r="113" spans="1:33"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row>
    <row r="114" spans="1:33"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row>
    <row r="115" spans="1:33"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row>
    <row r="116" spans="1:33"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row>
    <row r="117" spans="1:33"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row>
    <row r="118" spans="1:33"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row>
    <row r="119" spans="1:33"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row>
    <row r="120" spans="1:33"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row>
    <row r="121" spans="1:33"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row>
    <row r="122" spans="1:33"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row>
    <row r="123" spans="1:33"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row>
    <row r="124" spans="1:33"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row>
    <row r="125" spans="1:33"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row>
    <row r="126" spans="1:33"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row>
    <row r="127" spans="1:33"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row>
    <row r="128" spans="1:33"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row>
    <row r="129" spans="1:33"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row>
    <row r="130" spans="1:33"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row>
    <row r="131" spans="1:33"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row>
    <row r="132" spans="1:33"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row>
    <row r="133" spans="1:33"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row>
    <row r="134" spans="1:33"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row>
    <row r="135" spans="1:33"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row>
    <row r="136" spans="1:33"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row>
    <row r="137" spans="1:33"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row>
    <row r="138" spans="1:33"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row>
    <row r="139" spans="1:33"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row>
    <row r="140" spans="1:33"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row>
    <row r="141" spans="1:33"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row>
    <row r="142" spans="1:33"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row>
    <row r="143" spans="1:33"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row>
    <row r="144" spans="1:33"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row>
    <row r="145" spans="1:33"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row>
    <row r="146" spans="1:33"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row>
    <row r="147" spans="1:33"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row>
    <row r="148" spans="1:33"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row>
    <row r="149" spans="1:33"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row>
    <row r="150" spans="1:33"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row>
    <row r="151" spans="1:33"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row>
    <row r="152" spans="1:33"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row>
    <row r="153" spans="1:33"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row>
    <row r="154" spans="1:33"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row>
    <row r="155" spans="1:33"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row>
    <row r="156" spans="1:33"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row>
    <row r="157" spans="1:33"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row>
    <row r="158" spans="1:33"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row>
    <row r="159" spans="1:33"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row>
    <row r="160" spans="1:33"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row>
    <row r="161" spans="1:33"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row>
    <row r="162" spans="1:33"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row>
    <row r="163" spans="1:33"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row>
    <row r="164" spans="1:33"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row>
    <row r="165" spans="1:33"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row>
    <row r="166" spans="1:33"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row>
    <row r="167" spans="1:33"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row>
    <row r="168" spans="1:33"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row>
    <row r="169" spans="1:33"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row>
    <row r="170" spans="1:33"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row>
    <row r="171" spans="1:33"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row>
    <row r="172" spans="1:33"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row>
    <row r="173" spans="1:33"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row>
    <row r="174" spans="1:33"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38"/>
  <sheetViews>
    <sheetView showGridLines="0" tabSelected="1" workbookViewId="0">
      <pane xSplit="3" ySplit="4" topLeftCell="D5" activePane="bottomRight" state="frozen"/>
      <selection pane="topRight" activeCell="D1" sqref="D1"/>
      <selection pane="bottomLeft" activeCell="A5" sqref="A5"/>
      <selection pane="bottomRight" activeCell="E9" sqref="E9"/>
    </sheetView>
  </sheetViews>
  <sheetFormatPr baseColWidth="10" defaultColWidth="9.140625" defaultRowHeight="14.25" x14ac:dyDescent="0.25"/>
  <cols>
    <col min="1" max="1" width="10.42578125" style="1" customWidth="1"/>
    <col min="2" max="2" width="53.42578125" style="1" customWidth="1"/>
    <col min="3" max="3" width="9.7109375" style="1" customWidth="1"/>
    <col min="4" max="6" width="13.42578125" style="1" customWidth="1"/>
    <col min="7" max="7" width="15.7109375" style="1" customWidth="1"/>
    <col min="8" max="8" width="12.140625" style="1" hidden="1" customWidth="1"/>
    <col min="9" max="9" width="12.42578125" style="3" hidden="1" customWidth="1"/>
    <col min="10" max="10" width="9.7109375" style="1" hidden="1" customWidth="1"/>
    <col min="11" max="11" width="49.85546875" style="1" customWidth="1"/>
    <col min="12" max="16384" width="9.140625" style="1"/>
  </cols>
  <sheetData>
    <row r="1" spans="1:11" ht="120.6" customHeight="1" thickBot="1" x14ac:dyDescent="0.3">
      <c r="A1" s="78" t="s">
        <v>232</v>
      </c>
      <c r="B1" s="79"/>
      <c r="C1" s="79"/>
      <c r="D1" s="79"/>
      <c r="E1" s="79"/>
      <c r="F1" s="79"/>
      <c r="G1" s="79"/>
      <c r="H1" s="79"/>
      <c r="I1" s="79"/>
      <c r="J1" s="79"/>
      <c r="K1" s="79"/>
    </row>
    <row r="2" spans="1:11" ht="15" x14ac:dyDescent="0.25">
      <c r="A2" s="83" t="s">
        <v>233</v>
      </c>
      <c r="B2" s="84"/>
      <c r="C2" s="84"/>
      <c r="D2" s="80" t="s">
        <v>2</v>
      </c>
      <c r="E2" s="80"/>
      <c r="F2" s="80"/>
      <c r="G2" s="80"/>
      <c r="H2" s="81" t="s">
        <v>170</v>
      </c>
      <c r="I2" s="81" t="s">
        <v>171</v>
      </c>
      <c r="J2" s="81" t="s">
        <v>172</v>
      </c>
      <c r="K2" s="81" t="s">
        <v>13</v>
      </c>
    </row>
    <row r="3" spans="1:11" ht="45" x14ac:dyDescent="0.25">
      <c r="A3" s="85"/>
      <c r="B3" s="86"/>
      <c r="C3" s="86"/>
      <c r="D3" s="12" t="s">
        <v>9</v>
      </c>
      <c r="E3" s="12" t="s">
        <v>10</v>
      </c>
      <c r="F3" s="12" t="s">
        <v>11</v>
      </c>
      <c r="G3" s="12" t="s">
        <v>12</v>
      </c>
      <c r="H3" s="81"/>
      <c r="I3" s="81"/>
      <c r="J3" s="81"/>
      <c r="K3" s="81"/>
    </row>
    <row r="4" spans="1:11" ht="15" hidden="1" customHeight="1" x14ac:dyDescent="0.25">
      <c r="A4" s="85"/>
      <c r="B4" s="86"/>
      <c r="C4" s="86"/>
      <c r="D4" s="13">
        <v>0</v>
      </c>
      <c r="E4" s="13">
        <v>1</v>
      </c>
      <c r="F4" s="13">
        <v>2</v>
      </c>
      <c r="G4" s="13" t="s">
        <v>0</v>
      </c>
      <c r="H4" s="82"/>
      <c r="I4" s="82"/>
      <c r="J4" s="82"/>
      <c r="K4" s="82"/>
    </row>
    <row r="5" spans="1:11" ht="27.95" customHeight="1" x14ac:dyDescent="0.25">
      <c r="A5" s="87" t="s">
        <v>234</v>
      </c>
      <c r="B5" s="87"/>
      <c r="C5" s="87"/>
      <c r="D5" s="15"/>
      <c r="E5" s="15"/>
      <c r="F5" s="15"/>
      <c r="G5" s="15"/>
      <c r="H5" s="15"/>
      <c r="I5" s="15"/>
      <c r="J5" s="15"/>
      <c r="K5" s="15"/>
    </row>
    <row r="6" spans="1:11" ht="25.35" customHeight="1" x14ac:dyDescent="0.25">
      <c r="A6" s="67" t="s">
        <v>15</v>
      </c>
      <c r="B6" s="67"/>
      <c r="C6" s="67"/>
      <c r="D6" s="16"/>
      <c r="E6" s="16"/>
      <c r="F6" s="16"/>
      <c r="G6" s="16"/>
      <c r="H6" s="16"/>
      <c r="I6" s="16"/>
      <c r="J6" s="16"/>
      <c r="K6" s="16"/>
    </row>
    <row r="7" spans="1:11" s="4" customFormat="1" ht="59.45" customHeight="1" x14ac:dyDescent="0.25">
      <c r="A7" s="17" t="s">
        <v>169</v>
      </c>
      <c r="B7" s="88" t="s">
        <v>16</v>
      </c>
      <c r="C7" s="88"/>
      <c r="D7" s="19"/>
      <c r="E7" s="19"/>
      <c r="F7" s="20"/>
      <c r="G7" s="21"/>
      <c r="H7" s="20" t="str">
        <f t="shared" ref="H7:H15" si="0">IF(G7&lt;&gt;"","",IF(COUNTA(D7:F7)=0,"",COUNTA(D7)*0+COUNTA(E7)*1+COUNTA(F7)*2))</f>
        <v/>
      </c>
      <c r="I7" s="22" t="str">
        <f>IF(COUNTBLANK(H7:H15)=9,"",SUM(H7:H15))</f>
        <v/>
      </c>
      <c r="J7" s="75">
        <f>IF(AND(I7="",I17=""),"",SUM(I7,I17))</f>
        <v>0</v>
      </c>
      <c r="K7" s="23"/>
    </row>
    <row r="8" spans="1:11" s="4" customFormat="1" ht="165.95" customHeight="1" x14ac:dyDescent="0.25">
      <c r="A8" s="17" t="s">
        <v>3</v>
      </c>
      <c r="B8" s="89" t="s">
        <v>54</v>
      </c>
      <c r="C8" s="89"/>
      <c r="D8" s="19"/>
      <c r="E8" s="19"/>
      <c r="F8" s="20"/>
      <c r="G8" s="21"/>
      <c r="H8" s="20" t="str">
        <f t="shared" si="0"/>
        <v/>
      </c>
      <c r="I8" s="22"/>
      <c r="J8" s="75"/>
      <c r="K8" s="23"/>
    </row>
    <row r="9" spans="1:11" s="4" customFormat="1" ht="59.45" customHeight="1" x14ac:dyDescent="0.25">
      <c r="A9" s="17" t="s">
        <v>4</v>
      </c>
      <c r="B9" s="58" t="s">
        <v>239</v>
      </c>
      <c r="C9" s="58"/>
      <c r="D9" s="19"/>
      <c r="E9" s="19"/>
      <c r="F9" s="20"/>
      <c r="G9" s="21"/>
      <c r="H9" s="20" t="str">
        <f t="shared" si="0"/>
        <v/>
      </c>
      <c r="I9" s="22"/>
      <c r="J9" s="75"/>
      <c r="K9" s="23"/>
    </row>
    <row r="10" spans="1:11" s="4" customFormat="1" ht="47.1" customHeight="1" x14ac:dyDescent="0.25">
      <c r="A10" s="18" t="s">
        <v>5</v>
      </c>
      <c r="B10" s="66" t="s">
        <v>17</v>
      </c>
      <c r="C10" s="66"/>
      <c r="D10" s="19"/>
      <c r="E10" s="19"/>
      <c r="F10" s="20"/>
      <c r="G10" s="21"/>
      <c r="H10" s="20" t="str">
        <f t="shared" si="0"/>
        <v/>
      </c>
      <c r="I10" s="22"/>
      <c r="J10" s="75"/>
      <c r="K10" s="23"/>
    </row>
    <row r="11" spans="1:11" s="4" customFormat="1" ht="135.75" customHeight="1" x14ac:dyDescent="0.25">
      <c r="A11" s="24" t="s">
        <v>6</v>
      </c>
      <c r="B11" s="66" t="s">
        <v>55</v>
      </c>
      <c r="C11" s="66"/>
      <c r="D11" s="19"/>
      <c r="E11" s="19"/>
      <c r="F11" s="20"/>
      <c r="G11" s="21"/>
      <c r="H11" s="20" t="str">
        <f t="shared" si="0"/>
        <v/>
      </c>
      <c r="I11" s="22"/>
      <c r="J11" s="75"/>
      <c r="K11" s="23"/>
    </row>
    <row r="12" spans="1:11" s="4" customFormat="1" ht="72" customHeight="1" x14ac:dyDescent="0.25">
      <c r="A12" s="25"/>
      <c r="B12" s="66" t="s">
        <v>56</v>
      </c>
      <c r="C12" s="66"/>
      <c r="D12" s="19"/>
      <c r="E12" s="19"/>
      <c r="F12" s="20"/>
      <c r="G12" s="21"/>
      <c r="H12" s="20" t="str">
        <f t="shared" si="0"/>
        <v/>
      </c>
      <c r="I12" s="22"/>
      <c r="J12" s="75"/>
      <c r="K12" s="23"/>
    </row>
    <row r="13" spans="1:11" s="4" customFormat="1" ht="80.25" customHeight="1" x14ac:dyDescent="0.25">
      <c r="A13" s="18" t="s">
        <v>7</v>
      </c>
      <c r="B13" s="58" t="s">
        <v>18</v>
      </c>
      <c r="C13" s="58"/>
      <c r="D13" s="19"/>
      <c r="E13" s="19"/>
      <c r="F13" s="20"/>
      <c r="G13" s="21"/>
      <c r="H13" s="20" t="str">
        <f t="shared" si="0"/>
        <v/>
      </c>
      <c r="I13" s="22"/>
      <c r="J13" s="75"/>
      <c r="K13" s="23"/>
    </row>
    <row r="14" spans="1:11" s="4" customFormat="1" ht="72" customHeight="1" x14ac:dyDescent="0.25">
      <c r="A14" s="24" t="s">
        <v>8</v>
      </c>
      <c r="B14" s="66" t="s">
        <v>57</v>
      </c>
      <c r="C14" s="66"/>
      <c r="D14" s="19"/>
      <c r="E14" s="19"/>
      <c r="F14" s="20"/>
      <c r="G14" s="21"/>
      <c r="H14" s="20" t="str">
        <f t="shared" si="0"/>
        <v/>
      </c>
      <c r="I14" s="22"/>
      <c r="J14" s="75"/>
      <c r="K14" s="23"/>
    </row>
    <row r="15" spans="1:11" s="4" customFormat="1" ht="59.1" customHeight="1" x14ac:dyDescent="0.25">
      <c r="A15" s="57"/>
      <c r="B15" s="58" t="s">
        <v>58</v>
      </c>
      <c r="C15" s="58"/>
      <c r="D15" s="19"/>
      <c r="E15" s="19"/>
      <c r="F15" s="20"/>
      <c r="G15" s="21"/>
      <c r="H15" s="20" t="str">
        <f t="shared" si="0"/>
        <v/>
      </c>
      <c r="I15" s="22"/>
      <c r="J15" s="75"/>
      <c r="K15" s="23"/>
    </row>
    <row r="16" spans="1:11" ht="24.95" customHeight="1" x14ac:dyDescent="0.25">
      <c r="A16" s="67" t="s">
        <v>19</v>
      </c>
      <c r="B16" s="67"/>
      <c r="C16" s="67"/>
      <c r="D16" s="16"/>
      <c r="E16" s="16"/>
      <c r="F16" s="16"/>
      <c r="G16" s="16"/>
      <c r="H16" s="16"/>
      <c r="I16" s="16"/>
      <c r="J16" s="75"/>
      <c r="K16" s="16"/>
    </row>
    <row r="17" spans="1:11" s="4" customFormat="1" ht="125.1" customHeight="1" x14ac:dyDescent="0.25">
      <c r="A17" s="18" t="s">
        <v>59</v>
      </c>
      <c r="B17" s="58" t="s">
        <v>60</v>
      </c>
      <c r="C17" s="58"/>
      <c r="D17" s="19"/>
      <c r="E17" s="19"/>
      <c r="F17" s="20"/>
      <c r="G17" s="21"/>
      <c r="H17" s="20" t="str">
        <f>IF(G17&lt;&gt;"","",IF(COUNTA(D17:F17)=0,"",COUNTA(D17)*0+COUNTA(E17)*1+COUNTA(F17)*2))</f>
        <v/>
      </c>
      <c r="I17" s="76">
        <f>IF(COUNTBLANK(H17:H18)=3,"",SUM(H17:H18))</f>
        <v>0</v>
      </c>
      <c r="J17" s="75"/>
      <c r="K17" s="23"/>
    </row>
    <row r="18" spans="1:11" s="4" customFormat="1" ht="93.95" customHeight="1" x14ac:dyDescent="0.25">
      <c r="A18" s="18" t="s">
        <v>61</v>
      </c>
      <c r="B18" s="58" t="s">
        <v>236</v>
      </c>
      <c r="C18" s="58"/>
      <c r="D18" s="30"/>
      <c r="E18" s="30"/>
      <c r="F18" s="31"/>
      <c r="G18" s="21"/>
      <c r="H18" s="31" t="str">
        <f>IF(G18&lt;&gt;"","",IF(COUNTA(D18:F18)=0,"",COUNTA(D18)*0+COUNTA(E18)*1+COUNTA(F18)*2))</f>
        <v/>
      </c>
      <c r="I18" s="77"/>
      <c r="J18" s="75"/>
      <c r="K18" s="23"/>
    </row>
    <row r="19" spans="1:11" s="2" customFormat="1" ht="35.1" customHeight="1" x14ac:dyDescent="0.25">
      <c r="A19" s="68" t="s">
        <v>235</v>
      </c>
      <c r="B19" s="68"/>
      <c r="C19" s="69"/>
      <c r="D19" s="27"/>
      <c r="E19" s="27"/>
      <c r="F19" s="27"/>
      <c r="G19" s="27"/>
      <c r="H19" s="27"/>
      <c r="I19" s="27"/>
      <c r="J19" s="27"/>
      <c r="K19" s="27"/>
    </row>
    <row r="20" spans="1:11" s="2" customFormat="1" ht="24.95" customHeight="1" x14ac:dyDescent="0.25">
      <c r="A20" s="64" t="s">
        <v>21</v>
      </c>
      <c r="B20" s="64" t="s">
        <v>21</v>
      </c>
      <c r="C20" s="64"/>
      <c r="D20" s="29"/>
      <c r="E20" s="29"/>
      <c r="F20" s="29"/>
      <c r="G20" s="29"/>
      <c r="H20" s="29"/>
      <c r="I20" s="29"/>
      <c r="J20" s="29"/>
      <c r="K20" s="29"/>
    </row>
    <row r="21" spans="1:11" s="4" customFormat="1" ht="42.95" customHeight="1" x14ac:dyDescent="0.25">
      <c r="A21" s="18" t="s">
        <v>62</v>
      </c>
      <c r="B21" s="58" t="s">
        <v>63</v>
      </c>
      <c r="C21" s="58"/>
      <c r="D21" s="19"/>
      <c r="E21" s="19"/>
      <c r="F21" s="20"/>
      <c r="G21" s="32"/>
      <c r="H21" s="30" t="str">
        <f>IF(G21&lt;&gt;"","",IF(COUNTA(D21:F21)=0,"",COUNTA(D21)*0+COUNTA(E21)*1+COUNTA(F21)*2))</f>
        <v/>
      </c>
      <c r="I21" s="61" t="str">
        <f>IF(COUNTBLANK(H21:H25)=5,"",SUM(H21:H25))</f>
        <v/>
      </c>
      <c r="J21" s="59" t="str">
        <f>IF(AND(I21="",I27=""),"",SUM(I21,I27))</f>
        <v/>
      </c>
      <c r="K21" s="30"/>
    </row>
    <row r="22" spans="1:11" s="4" customFormat="1" ht="67.5" customHeight="1" x14ac:dyDescent="0.25">
      <c r="A22" s="18" t="s">
        <v>64</v>
      </c>
      <c r="B22" s="58" t="s">
        <v>22</v>
      </c>
      <c r="C22" s="58"/>
      <c r="D22" s="30"/>
      <c r="E22" s="30"/>
      <c r="F22" s="31"/>
      <c r="G22" s="32"/>
      <c r="H22" s="30" t="str">
        <f t="shared" ref="H22:H31" si="1">IF(G22&lt;&gt;"","",IF(COUNTA(D22:F22)=0,"",COUNTA(D22)*0+COUNTA(E22)*1+COUNTA(F22)*2))</f>
        <v/>
      </c>
      <c r="I22" s="62"/>
      <c r="J22" s="59"/>
      <c r="K22" s="30"/>
    </row>
    <row r="23" spans="1:11" s="4" customFormat="1" ht="48.75" customHeight="1" x14ac:dyDescent="0.25">
      <c r="A23" s="18" t="s">
        <v>65</v>
      </c>
      <c r="B23" s="58" t="s">
        <v>66</v>
      </c>
      <c r="C23" s="58"/>
      <c r="D23" s="30"/>
      <c r="E23" s="30"/>
      <c r="F23" s="31"/>
      <c r="G23" s="32"/>
      <c r="H23" s="30" t="str">
        <f t="shared" si="1"/>
        <v/>
      </c>
      <c r="I23" s="62"/>
      <c r="J23" s="59"/>
      <c r="K23" s="30"/>
    </row>
    <row r="24" spans="1:11" s="4" customFormat="1" ht="44.45" customHeight="1" x14ac:dyDescent="0.25">
      <c r="A24" s="18" t="s">
        <v>67</v>
      </c>
      <c r="B24" s="58" t="s">
        <v>68</v>
      </c>
      <c r="C24" s="58"/>
      <c r="D24" s="30"/>
      <c r="E24" s="30"/>
      <c r="F24" s="31"/>
      <c r="G24" s="32"/>
      <c r="H24" s="30" t="str">
        <f t="shared" si="1"/>
        <v/>
      </c>
      <c r="I24" s="62"/>
      <c r="J24" s="59"/>
      <c r="K24" s="30"/>
    </row>
    <row r="25" spans="1:11" s="4" customFormat="1" ht="66" customHeight="1" x14ac:dyDescent="0.25">
      <c r="A25" s="18" t="s">
        <v>69</v>
      </c>
      <c r="B25" s="58" t="s">
        <v>70</v>
      </c>
      <c r="C25" s="58"/>
      <c r="D25" s="30"/>
      <c r="E25" s="30"/>
      <c r="F25" s="31"/>
      <c r="G25" s="32"/>
      <c r="H25" s="30" t="str">
        <f t="shared" si="1"/>
        <v/>
      </c>
      <c r="I25" s="63"/>
      <c r="J25" s="59"/>
      <c r="K25" s="30"/>
    </row>
    <row r="26" spans="1:11" s="2" customFormat="1" ht="25.5" customHeight="1" x14ac:dyDescent="0.25">
      <c r="A26" s="64" t="s">
        <v>23</v>
      </c>
      <c r="B26" s="64" t="s">
        <v>23</v>
      </c>
      <c r="C26" s="64"/>
      <c r="D26" s="29"/>
      <c r="E26" s="29"/>
      <c r="F26" s="29"/>
      <c r="G26" s="29"/>
      <c r="H26" s="29"/>
      <c r="I26" s="29"/>
      <c r="J26" s="59"/>
      <c r="K26" s="29"/>
    </row>
    <row r="27" spans="1:11" s="4" customFormat="1" ht="117" customHeight="1" x14ac:dyDescent="0.25">
      <c r="A27" s="18" t="s">
        <v>71</v>
      </c>
      <c r="B27" s="26" t="s">
        <v>72</v>
      </c>
      <c r="C27" s="26"/>
      <c r="D27" s="30"/>
      <c r="E27" s="30"/>
      <c r="F27" s="31"/>
      <c r="G27" s="32"/>
      <c r="H27" s="30" t="str">
        <f t="shared" si="1"/>
        <v/>
      </c>
      <c r="I27" s="61" t="str">
        <f>IF(COUNTBLANK(H27:H31)=5,"",SUM(H27:H31))</f>
        <v/>
      </c>
      <c r="J27" s="59"/>
      <c r="K27" s="30"/>
    </row>
    <row r="28" spans="1:11" s="4" customFormat="1" ht="113.1" customHeight="1" x14ac:dyDescent="0.25">
      <c r="A28" s="18" t="s">
        <v>73</v>
      </c>
      <c r="B28" s="26" t="s">
        <v>74</v>
      </c>
      <c r="C28" s="26"/>
      <c r="D28" s="30"/>
      <c r="E28" s="30"/>
      <c r="F28" s="31"/>
      <c r="G28" s="32"/>
      <c r="H28" s="30" t="str">
        <f t="shared" si="1"/>
        <v/>
      </c>
      <c r="I28" s="62">
        <f t="shared" ref="I28" si="2">IF(COUNTBLANK(H28:H29)=3,"",SUM(H28:H29))</f>
        <v>0</v>
      </c>
      <c r="J28" s="59"/>
      <c r="K28" s="30"/>
    </row>
    <row r="29" spans="1:11" s="4" customFormat="1" ht="153" customHeight="1" x14ac:dyDescent="0.25">
      <c r="A29" s="33" t="s">
        <v>75</v>
      </c>
      <c r="B29" s="37" t="s">
        <v>238</v>
      </c>
      <c r="C29" s="37"/>
      <c r="D29" s="30"/>
      <c r="E29" s="30"/>
      <c r="F29" s="30"/>
      <c r="G29" s="36"/>
      <c r="H29" s="30" t="str">
        <f t="shared" si="1"/>
        <v/>
      </c>
      <c r="I29" s="62"/>
      <c r="J29" s="59"/>
      <c r="K29" s="30"/>
    </row>
    <row r="30" spans="1:11" s="4" customFormat="1" ht="121.5" customHeight="1" x14ac:dyDescent="0.25">
      <c r="A30" s="34" t="s">
        <v>76</v>
      </c>
      <c r="B30" s="60" t="s">
        <v>77</v>
      </c>
      <c r="C30" s="60"/>
      <c r="D30" s="30"/>
      <c r="E30" s="30"/>
      <c r="F30" s="30"/>
      <c r="G30" s="36"/>
      <c r="H30" s="30" t="str">
        <f t="shared" si="1"/>
        <v/>
      </c>
      <c r="I30" s="62">
        <f t="shared" ref="I30" si="3">IF(COUNTBLANK(H30:H31)=3,"",SUM(H30:H31))</f>
        <v>0</v>
      </c>
      <c r="J30" s="59"/>
      <c r="K30" s="30"/>
    </row>
    <row r="31" spans="1:11" s="4" customFormat="1" ht="75.599999999999994" customHeight="1" x14ac:dyDescent="0.25">
      <c r="A31" s="35"/>
      <c r="B31" s="60" t="s">
        <v>78</v>
      </c>
      <c r="C31" s="60"/>
      <c r="D31" s="30"/>
      <c r="E31" s="30"/>
      <c r="F31" s="30"/>
      <c r="G31" s="36"/>
      <c r="H31" s="30" t="str">
        <f t="shared" si="1"/>
        <v/>
      </c>
      <c r="I31" s="63"/>
      <c r="J31" s="59"/>
      <c r="K31" s="30"/>
    </row>
    <row r="32" spans="1:11" ht="35.1" customHeight="1" x14ac:dyDescent="0.25">
      <c r="A32" s="90" t="s">
        <v>24</v>
      </c>
      <c r="B32" s="90"/>
      <c r="C32" s="91"/>
      <c r="D32" s="15"/>
      <c r="E32" s="15"/>
      <c r="F32" s="15"/>
      <c r="G32" s="15"/>
      <c r="H32" s="15"/>
      <c r="I32" s="15"/>
      <c r="J32" s="15"/>
      <c r="K32" s="15"/>
    </row>
    <row r="33" spans="1:11" ht="24.95" customHeight="1" x14ac:dyDescent="0.25">
      <c r="A33" s="67" t="s">
        <v>25</v>
      </c>
      <c r="B33" s="67"/>
      <c r="C33" s="67"/>
      <c r="D33" s="16"/>
      <c r="E33" s="16"/>
      <c r="F33" s="16"/>
      <c r="G33" s="16"/>
      <c r="H33" s="16"/>
      <c r="I33" s="16"/>
      <c r="J33" s="16"/>
      <c r="K33" s="16"/>
    </row>
    <row r="34" spans="1:11" s="4" customFormat="1" ht="99.95" customHeight="1" x14ac:dyDescent="0.25">
      <c r="A34" s="33" t="s">
        <v>79</v>
      </c>
      <c r="B34" s="37" t="s">
        <v>80</v>
      </c>
      <c r="C34" s="37"/>
      <c r="D34" s="30"/>
      <c r="E34" s="30"/>
      <c r="F34" s="30"/>
      <c r="G34" s="32"/>
      <c r="H34" s="30" t="str">
        <f t="shared" ref="H34:H43" si="4">IF(G34&lt;&gt;"","",IF(COUNTA(D34:F34)=0,"",COUNTA(D34)*0+COUNTA(E34)*1+COUNTA(F34)*2))</f>
        <v/>
      </c>
      <c r="I34" s="72" t="str">
        <f>IF(COUNTBLANK(H34:H43)=10,"",SUM(H34:H43))</f>
        <v/>
      </c>
      <c r="J34" s="65">
        <f>IF(AND(I34="",I45="",I59=""),"",SUM(I34,I45,I59))</f>
        <v>0</v>
      </c>
      <c r="K34" s="38"/>
    </row>
    <row r="35" spans="1:11" s="4" customFormat="1" ht="50.1" customHeight="1" x14ac:dyDescent="0.25">
      <c r="A35" s="33" t="s">
        <v>81</v>
      </c>
      <c r="B35" s="37" t="s">
        <v>26</v>
      </c>
      <c r="C35" s="37"/>
      <c r="D35" s="30"/>
      <c r="E35" s="30"/>
      <c r="F35" s="30"/>
      <c r="G35" s="32"/>
      <c r="H35" s="30" t="str">
        <f t="shared" si="4"/>
        <v/>
      </c>
      <c r="I35" s="73"/>
      <c r="J35" s="65"/>
      <c r="K35" s="38"/>
    </row>
    <row r="36" spans="1:11" s="4" customFormat="1" ht="38.1" customHeight="1" x14ac:dyDescent="0.25">
      <c r="A36" s="33" t="s">
        <v>82</v>
      </c>
      <c r="B36" s="37" t="s">
        <v>27</v>
      </c>
      <c r="C36" s="37"/>
      <c r="D36" s="30"/>
      <c r="E36" s="30"/>
      <c r="F36" s="30"/>
      <c r="G36" s="32"/>
      <c r="H36" s="30" t="str">
        <f t="shared" si="4"/>
        <v/>
      </c>
      <c r="I36" s="73"/>
      <c r="J36" s="65"/>
      <c r="K36" s="38"/>
    </row>
    <row r="37" spans="1:11" s="4" customFormat="1" ht="138.94999999999999" customHeight="1" x14ac:dyDescent="0.25">
      <c r="A37" s="33" t="s">
        <v>83</v>
      </c>
      <c r="B37" s="37" t="s">
        <v>84</v>
      </c>
      <c r="C37" s="37"/>
      <c r="D37" s="30"/>
      <c r="E37" s="30"/>
      <c r="F37" s="30"/>
      <c r="G37" s="32"/>
      <c r="H37" s="30" t="str">
        <f t="shared" si="4"/>
        <v/>
      </c>
      <c r="I37" s="73"/>
      <c r="J37" s="65"/>
      <c r="K37" s="38"/>
    </row>
    <row r="38" spans="1:11" s="4" customFormat="1" ht="50.1" customHeight="1" x14ac:dyDescent="0.25">
      <c r="A38" s="33" t="s">
        <v>85</v>
      </c>
      <c r="B38" s="37" t="s">
        <v>86</v>
      </c>
      <c r="C38" s="37"/>
      <c r="D38" s="30"/>
      <c r="E38" s="30"/>
      <c r="F38" s="30"/>
      <c r="G38" s="32"/>
      <c r="H38" s="30" t="str">
        <f t="shared" si="4"/>
        <v/>
      </c>
      <c r="I38" s="73"/>
      <c r="J38" s="65"/>
      <c r="K38" s="38"/>
    </row>
    <row r="39" spans="1:11" s="4" customFormat="1" ht="83.1" customHeight="1" x14ac:dyDescent="0.25">
      <c r="A39" s="33" t="s">
        <v>87</v>
      </c>
      <c r="B39" s="37" t="s">
        <v>88</v>
      </c>
      <c r="C39" s="37"/>
      <c r="D39" s="30"/>
      <c r="E39" s="30"/>
      <c r="F39" s="30"/>
      <c r="G39" s="32"/>
      <c r="H39" s="30" t="str">
        <f t="shared" si="4"/>
        <v/>
      </c>
      <c r="I39" s="73"/>
      <c r="J39" s="65"/>
      <c r="K39" s="38"/>
    </row>
    <row r="40" spans="1:11" s="4" customFormat="1" ht="42.95" customHeight="1" x14ac:dyDescent="0.25">
      <c r="A40" s="33" t="s">
        <v>89</v>
      </c>
      <c r="B40" s="37" t="s">
        <v>90</v>
      </c>
      <c r="C40" s="37"/>
      <c r="D40" s="30"/>
      <c r="E40" s="30"/>
      <c r="F40" s="30"/>
      <c r="G40" s="32"/>
      <c r="H40" s="30" t="str">
        <f t="shared" si="4"/>
        <v/>
      </c>
      <c r="I40" s="73"/>
      <c r="J40" s="65"/>
      <c r="K40" s="38"/>
    </row>
    <row r="41" spans="1:11" s="4" customFormat="1" ht="78" customHeight="1" x14ac:dyDescent="0.25">
      <c r="A41" s="33" t="s">
        <v>91</v>
      </c>
      <c r="B41" s="37" t="s">
        <v>92</v>
      </c>
      <c r="C41" s="37"/>
      <c r="D41" s="30"/>
      <c r="E41" s="30"/>
      <c r="F41" s="30"/>
      <c r="G41" s="32"/>
      <c r="H41" s="30" t="str">
        <f t="shared" si="4"/>
        <v/>
      </c>
      <c r="I41" s="73"/>
      <c r="J41" s="65"/>
      <c r="K41" s="38"/>
    </row>
    <row r="42" spans="1:11" s="4" customFormat="1" ht="39" customHeight="1" x14ac:dyDescent="0.25">
      <c r="A42" s="33" t="s">
        <v>93</v>
      </c>
      <c r="B42" s="37" t="s">
        <v>94</v>
      </c>
      <c r="C42" s="37"/>
      <c r="D42" s="30"/>
      <c r="E42" s="30"/>
      <c r="F42" s="30"/>
      <c r="G42" s="32"/>
      <c r="H42" s="30" t="str">
        <f t="shared" si="4"/>
        <v/>
      </c>
      <c r="I42" s="73"/>
      <c r="J42" s="65"/>
      <c r="K42" s="38"/>
    </row>
    <row r="43" spans="1:11" s="4" customFormat="1" ht="96" customHeight="1" x14ac:dyDescent="0.25">
      <c r="A43" s="33" t="s">
        <v>95</v>
      </c>
      <c r="B43" s="37" t="s">
        <v>96</v>
      </c>
      <c r="C43" s="37"/>
      <c r="D43" s="30"/>
      <c r="E43" s="30"/>
      <c r="F43" s="30"/>
      <c r="G43" s="32"/>
      <c r="H43" s="30" t="str">
        <f t="shared" si="4"/>
        <v/>
      </c>
      <c r="I43" s="73"/>
      <c r="J43" s="65"/>
      <c r="K43" s="38"/>
    </row>
    <row r="44" spans="1:11" ht="24.95" customHeight="1" x14ac:dyDescent="0.25">
      <c r="A44" s="67" t="s">
        <v>28</v>
      </c>
      <c r="B44" s="67"/>
      <c r="C44" s="67"/>
      <c r="D44" s="16"/>
      <c r="E44" s="16"/>
      <c r="F44" s="16"/>
      <c r="G44" s="16"/>
      <c r="H44" s="16"/>
      <c r="I44" s="40"/>
      <c r="J44" s="65"/>
      <c r="K44" s="14"/>
    </row>
    <row r="45" spans="1:11" s="4" customFormat="1" ht="143.1" customHeight="1" x14ac:dyDescent="0.25">
      <c r="A45" s="33" t="s">
        <v>97</v>
      </c>
      <c r="B45" s="37" t="s">
        <v>98</v>
      </c>
      <c r="C45" s="37"/>
      <c r="D45" s="30"/>
      <c r="E45" s="30"/>
      <c r="F45" s="30"/>
      <c r="G45" s="32"/>
      <c r="H45" s="30" t="str">
        <f t="shared" ref="H45:H57" si="5">IF(G45&lt;&gt;"","",IF(COUNTA(D45:F45)=0,"",COUNTA(D45)*0+COUNTA(E45)*1+COUNTA(F45)*2))</f>
        <v/>
      </c>
      <c r="I45" s="74">
        <f>IF(COUNTBLANK(H45:H57)=2,"",SUM(H45:H57))</f>
        <v>0</v>
      </c>
      <c r="J45" s="65"/>
      <c r="K45" s="38"/>
    </row>
    <row r="46" spans="1:11" s="4" customFormat="1" ht="41.25" customHeight="1" x14ac:dyDescent="0.25">
      <c r="A46" s="33" t="s">
        <v>99</v>
      </c>
      <c r="B46" s="37" t="s">
        <v>100</v>
      </c>
      <c r="C46" s="37"/>
      <c r="D46" s="30"/>
      <c r="E46" s="30"/>
      <c r="F46" s="30"/>
      <c r="G46" s="32"/>
      <c r="H46" s="30" t="str">
        <f t="shared" si="5"/>
        <v/>
      </c>
      <c r="I46" s="74"/>
      <c r="J46" s="65"/>
      <c r="K46" s="38"/>
    </row>
    <row r="47" spans="1:11" s="4" customFormat="1" ht="80.099999999999994" customHeight="1" x14ac:dyDescent="0.25">
      <c r="A47" s="33" t="s">
        <v>101</v>
      </c>
      <c r="B47" s="37" t="s">
        <v>102</v>
      </c>
      <c r="C47" s="37"/>
      <c r="D47" s="30"/>
      <c r="E47" s="30"/>
      <c r="F47" s="30"/>
      <c r="G47" s="32"/>
      <c r="H47" s="30" t="str">
        <f t="shared" si="5"/>
        <v/>
      </c>
      <c r="I47" s="74"/>
      <c r="J47" s="65"/>
      <c r="K47" s="38"/>
    </row>
    <row r="48" spans="1:11" s="4" customFormat="1" ht="110.1" customHeight="1" x14ac:dyDescent="0.25">
      <c r="A48" s="33" t="s">
        <v>103</v>
      </c>
      <c r="B48" s="37" t="s">
        <v>105</v>
      </c>
      <c r="C48" s="37"/>
      <c r="D48" s="30"/>
      <c r="E48" s="30"/>
      <c r="F48" s="30"/>
      <c r="G48" s="32"/>
      <c r="H48" s="30" t="str">
        <f t="shared" si="5"/>
        <v/>
      </c>
      <c r="I48" s="74"/>
      <c r="J48" s="65"/>
      <c r="K48" s="38"/>
    </row>
    <row r="49" spans="1:11" s="4" customFormat="1" ht="69" customHeight="1" x14ac:dyDescent="0.25">
      <c r="A49" s="33" t="s">
        <v>104</v>
      </c>
      <c r="B49" s="37" t="s">
        <v>106</v>
      </c>
      <c r="C49" s="37"/>
      <c r="D49" s="30"/>
      <c r="E49" s="30"/>
      <c r="F49" s="30"/>
      <c r="G49" s="32"/>
      <c r="H49" s="30" t="str">
        <f t="shared" si="5"/>
        <v/>
      </c>
      <c r="I49" s="74"/>
      <c r="J49" s="65"/>
      <c r="K49" s="38"/>
    </row>
    <row r="50" spans="1:11" s="4" customFormat="1" ht="43.35" customHeight="1" x14ac:dyDescent="0.25">
      <c r="A50" s="33" t="s">
        <v>107</v>
      </c>
      <c r="B50" s="37" t="s">
        <v>108</v>
      </c>
      <c r="C50" s="37"/>
      <c r="D50" s="30"/>
      <c r="E50" s="30"/>
      <c r="F50" s="30"/>
      <c r="G50" s="32"/>
      <c r="H50" s="30" t="str">
        <f t="shared" si="5"/>
        <v/>
      </c>
      <c r="I50" s="74"/>
      <c r="J50" s="65"/>
      <c r="K50" s="38"/>
    </row>
    <row r="51" spans="1:11" s="4" customFormat="1" ht="68.099999999999994" customHeight="1" x14ac:dyDescent="0.25">
      <c r="A51" s="33" t="s">
        <v>109</v>
      </c>
      <c r="B51" s="37" t="s">
        <v>110</v>
      </c>
      <c r="C51" s="37"/>
      <c r="D51" s="30"/>
      <c r="E51" s="30"/>
      <c r="F51" s="30"/>
      <c r="G51" s="32"/>
      <c r="H51" s="30" t="str">
        <f t="shared" si="5"/>
        <v/>
      </c>
      <c r="I51" s="74"/>
      <c r="J51" s="65"/>
      <c r="K51" s="38"/>
    </row>
    <row r="52" spans="1:11" s="4" customFormat="1" ht="66" customHeight="1" x14ac:dyDescent="0.25">
      <c r="A52" s="33"/>
      <c r="B52" s="37" t="s">
        <v>111</v>
      </c>
      <c r="C52" s="37"/>
      <c r="D52" s="30"/>
      <c r="E52" s="30"/>
      <c r="F52" s="30"/>
      <c r="G52" s="32"/>
      <c r="H52" s="30" t="str">
        <f t="shared" si="5"/>
        <v/>
      </c>
      <c r="I52" s="74"/>
      <c r="J52" s="65"/>
      <c r="K52" s="38"/>
    </row>
    <row r="53" spans="1:11" s="4" customFormat="1" ht="41.25" customHeight="1" x14ac:dyDescent="0.25">
      <c r="A53" s="33" t="s">
        <v>112</v>
      </c>
      <c r="B53" s="37" t="s">
        <v>29</v>
      </c>
      <c r="C53" s="37"/>
      <c r="D53" s="30"/>
      <c r="E53" s="30"/>
      <c r="F53" s="30"/>
      <c r="G53" s="32"/>
      <c r="H53" s="30" t="str">
        <f t="shared" si="5"/>
        <v/>
      </c>
      <c r="I53" s="74"/>
      <c r="J53" s="65"/>
      <c r="K53" s="38"/>
    </row>
    <row r="54" spans="1:11" ht="197.1" customHeight="1" x14ac:dyDescent="0.25">
      <c r="A54" s="45" t="s">
        <v>113</v>
      </c>
      <c r="B54" s="37" t="s">
        <v>114</v>
      </c>
      <c r="C54" s="37"/>
      <c r="D54" s="30"/>
      <c r="E54" s="30"/>
      <c r="F54" s="30"/>
      <c r="G54" s="32"/>
      <c r="H54" s="30" t="str">
        <f t="shared" si="5"/>
        <v/>
      </c>
      <c r="I54" s="74"/>
      <c r="J54" s="65"/>
      <c r="K54" s="39"/>
    </row>
    <row r="55" spans="1:11" s="4" customFormat="1" ht="70.349999999999994" customHeight="1" x14ac:dyDescent="0.25">
      <c r="A55" s="47"/>
      <c r="B55" s="37" t="s">
        <v>115</v>
      </c>
      <c r="C55" s="37"/>
      <c r="D55" s="30"/>
      <c r="E55" s="30"/>
      <c r="F55" s="30"/>
      <c r="G55" s="32"/>
      <c r="H55" s="30" t="str">
        <f t="shared" si="5"/>
        <v/>
      </c>
      <c r="I55" s="74"/>
      <c r="J55" s="65"/>
      <c r="K55" s="38"/>
    </row>
    <row r="56" spans="1:11" s="4" customFormat="1" ht="66.599999999999994" customHeight="1" x14ac:dyDescent="0.25">
      <c r="A56" s="33" t="s">
        <v>116</v>
      </c>
      <c r="B56" s="37" t="s">
        <v>117</v>
      </c>
      <c r="C56" s="37"/>
      <c r="D56" s="30"/>
      <c r="E56" s="30"/>
      <c r="F56" s="30"/>
      <c r="G56" s="32"/>
      <c r="H56" s="30" t="str">
        <f t="shared" si="5"/>
        <v/>
      </c>
      <c r="I56" s="74"/>
      <c r="J56" s="65"/>
      <c r="K56" s="38"/>
    </row>
    <row r="57" spans="1:11" s="4" customFormat="1" ht="43.7" customHeight="1" x14ac:dyDescent="0.25">
      <c r="A57" s="33" t="s">
        <v>118</v>
      </c>
      <c r="B57" s="37" t="s">
        <v>119</v>
      </c>
      <c r="C57" s="37"/>
      <c r="D57" s="30"/>
      <c r="E57" s="30"/>
      <c r="F57" s="30"/>
      <c r="G57" s="32"/>
      <c r="H57" s="30" t="str">
        <f t="shared" si="5"/>
        <v/>
      </c>
      <c r="I57" s="74"/>
      <c r="J57" s="65"/>
      <c r="K57" s="38"/>
    </row>
    <row r="58" spans="1:11" ht="24.95" customHeight="1" x14ac:dyDescent="0.25">
      <c r="A58" s="67" t="s">
        <v>30</v>
      </c>
      <c r="B58" s="67"/>
      <c r="C58" s="67"/>
      <c r="D58" s="16"/>
      <c r="E58" s="16"/>
      <c r="F58" s="16"/>
      <c r="G58" s="16"/>
      <c r="H58" s="16"/>
      <c r="I58" s="40"/>
      <c r="J58" s="65"/>
      <c r="K58" s="40"/>
    </row>
    <row r="59" spans="1:11" s="4" customFormat="1" ht="222.95" customHeight="1" x14ac:dyDescent="0.25">
      <c r="A59" s="33" t="s">
        <v>120</v>
      </c>
      <c r="B59" s="37" t="s">
        <v>121</v>
      </c>
      <c r="C59" s="37"/>
      <c r="D59" s="30"/>
      <c r="E59" s="30"/>
      <c r="F59" s="30"/>
      <c r="G59" s="32"/>
      <c r="H59" s="30" t="str">
        <f>IF(G59&lt;&gt;"","",IF(COUNTA(D59:F59)=0,"",COUNTA(D59)*0+COUNTA(E59)*1+COUNTA(F59)*2))</f>
        <v/>
      </c>
      <c r="I59" s="74" t="str">
        <f>IF(COUNTBLANK(H59:H61)=3,"",SUM(H59:H61))</f>
        <v/>
      </c>
      <c r="J59" s="65"/>
      <c r="K59" s="38"/>
    </row>
    <row r="60" spans="1:11" s="4" customFormat="1" ht="44.1" customHeight="1" x14ac:dyDescent="0.25">
      <c r="A60" s="33" t="s">
        <v>122</v>
      </c>
      <c r="B60" s="37" t="s">
        <v>123</v>
      </c>
      <c r="C60" s="37"/>
      <c r="D60" s="30"/>
      <c r="E60" s="30"/>
      <c r="F60" s="30"/>
      <c r="G60" s="32"/>
      <c r="H60" s="30" t="str">
        <f>IF(G60&lt;&gt;"","",IF(COUNTA(D60:F60)=0,"",COUNTA(D60)*0+COUNTA(E60)*1+COUNTA(F60)*2))</f>
        <v/>
      </c>
      <c r="I60" s="74"/>
      <c r="J60" s="65"/>
      <c r="K60" s="38"/>
    </row>
    <row r="61" spans="1:11" s="4" customFormat="1" ht="53.25" customHeight="1" x14ac:dyDescent="0.25">
      <c r="A61" s="33" t="s">
        <v>124</v>
      </c>
      <c r="B61" s="37" t="s">
        <v>125</v>
      </c>
      <c r="C61" s="37"/>
      <c r="D61" s="30"/>
      <c r="E61" s="30"/>
      <c r="F61" s="30"/>
      <c r="G61" s="32"/>
      <c r="H61" s="30" t="str">
        <f>IF(G61&lt;&gt;"","",IF(COUNTA(D61:F61)=0,"",COUNTA(D61)*0+COUNTA(E61)*1+COUNTA(F61)*2))</f>
        <v/>
      </c>
      <c r="I61" s="74"/>
      <c r="J61" s="65"/>
      <c r="K61" s="38"/>
    </row>
    <row r="62" spans="1:11" ht="35.1" customHeight="1" x14ac:dyDescent="0.25">
      <c r="A62" s="68" t="s">
        <v>31</v>
      </c>
      <c r="B62" s="68"/>
      <c r="C62" s="92"/>
      <c r="D62" s="41"/>
      <c r="E62" s="41"/>
      <c r="F62" s="41"/>
      <c r="G62" s="41"/>
      <c r="H62" s="41"/>
      <c r="I62" s="41"/>
      <c r="J62" s="41"/>
      <c r="K62" s="41"/>
    </row>
    <row r="63" spans="1:11" ht="25.35" customHeight="1" x14ac:dyDescent="0.25">
      <c r="A63" s="64" t="s">
        <v>32</v>
      </c>
      <c r="B63" s="64"/>
      <c r="C63" s="64"/>
      <c r="D63" s="28"/>
      <c r="E63" s="28"/>
      <c r="F63" s="28"/>
      <c r="G63" s="28"/>
      <c r="H63" s="28"/>
      <c r="I63" s="28"/>
      <c r="J63" s="28"/>
      <c r="K63" s="28"/>
    </row>
    <row r="64" spans="1:11" ht="87" customHeight="1" x14ac:dyDescent="0.25">
      <c r="A64" s="45" t="s">
        <v>126</v>
      </c>
      <c r="B64" s="37" t="s">
        <v>127</v>
      </c>
      <c r="C64" s="37"/>
      <c r="D64" s="30"/>
      <c r="E64" s="30"/>
      <c r="F64" s="30"/>
      <c r="G64" s="32"/>
      <c r="H64" s="30" t="str">
        <f>IF(G64&lt;&gt;"","",IF(COUNTA(D64:F64)=0,"",COUNTA(D64)*0+COUNTA(E64)*1+COUNTA(F64)*2))</f>
        <v/>
      </c>
      <c r="I64" s="71" t="str">
        <f>IF(COUNTBLANK(H64:H78)=15,"",SUM(H64:H78))</f>
        <v/>
      </c>
      <c r="J64" s="59" t="str">
        <f>IF(AND(I64="",I80="",I86="",I89="",I97=""),"",SUM(I64,I80,I86,I89,I97))</f>
        <v/>
      </c>
      <c r="K64" s="38"/>
    </row>
    <row r="65" spans="1:11" ht="39" customHeight="1" x14ac:dyDescent="0.25">
      <c r="A65" s="47"/>
      <c r="B65" s="37" t="s">
        <v>33</v>
      </c>
      <c r="C65" s="37"/>
      <c r="D65" s="30"/>
      <c r="E65" s="30"/>
      <c r="F65" s="30"/>
      <c r="G65" s="32"/>
      <c r="H65" s="30" t="str">
        <f>IF(G65&lt;&gt;"","",IF(COUNTA(D65:F65)=0,"",COUNTA(D65)*0+COUNTA(E65)*1+COUNTA(F65)*2))</f>
        <v/>
      </c>
      <c r="I65" s="71"/>
      <c r="J65" s="59"/>
      <c r="K65" s="38"/>
    </row>
    <row r="66" spans="1:11" ht="50.1" customHeight="1" x14ac:dyDescent="0.25">
      <c r="A66" s="45" t="s">
        <v>128</v>
      </c>
      <c r="B66" s="37" t="s">
        <v>217</v>
      </c>
      <c r="C66" s="37"/>
      <c r="D66" s="30"/>
      <c r="E66" s="30"/>
      <c r="F66" s="30"/>
      <c r="G66" s="32"/>
      <c r="H66" s="30" t="str">
        <f t="shared" ref="H66:H75" si="6">IF(G66&lt;&gt;"","",IF(COUNTA(D66:F66)=0,"",COUNTA(D66)*0+COUNTA(E66)*1+COUNTA(F66)*2))</f>
        <v/>
      </c>
      <c r="I66" s="71"/>
      <c r="J66" s="59"/>
      <c r="K66" s="38"/>
    </row>
    <row r="67" spans="1:11" ht="45.95" customHeight="1" x14ac:dyDescent="0.25">
      <c r="A67" s="47"/>
      <c r="B67" s="37" t="s">
        <v>216</v>
      </c>
      <c r="C67" s="37"/>
      <c r="D67" s="30"/>
      <c r="E67" s="30"/>
      <c r="F67" s="30"/>
      <c r="G67" s="32"/>
      <c r="H67" s="30" t="str">
        <f t="shared" si="6"/>
        <v/>
      </c>
      <c r="I67" s="71"/>
      <c r="J67" s="59"/>
      <c r="K67" s="38"/>
    </row>
    <row r="68" spans="1:11" ht="81.75" customHeight="1" x14ac:dyDescent="0.25">
      <c r="A68" s="33" t="s">
        <v>129</v>
      </c>
      <c r="B68" s="37" t="s">
        <v>130</v>
      </c>
      <c r="C68" s="37"/>
      <c r="D68" s="30"/>
      <c r="E68" s="30"/>
      <c r="F68" s="30"/>
      <c r="G68" s="32"/>
      <c r="H68" s="30" t="str">
        <f t="shared" si="6"/>
        <v/>
      </c>
      <c r="I68" s="71"/>
      <c r="J68" s="59"/>
      <c r="K68" s="38"/>
    </row>
    <row r="69" spans="1:11" ht="90.75" customHeight="1" x14ac:dyDescent="0.25">
      <c r="A69" s="45" t="s">
        <v>131</v>
      </c>
      <c r="B69" s="37" t="s">
        <v>132</v>
      </c>
      <c r="C69" s="37"/>
      <c r="D69" s="30"/>
      <c r="E69" s="30"/>
      <c r="F69" s="30"/>
      <c r="G69" s="32"/>
      <c r="H69" s="30" t="str">
        <f>IF(G69&lt;&gt;"","",IF(COUNTA(D69:F69)=0,"",COUNTA(D69)*0+COUNTA(E69)*1+COUNTA(F69)*2))</f>
        <v/>
      </c>
      <c r="I69" s="71"/>
      <c r="J69" s="59"/>
      <c r="K69" s="38"/>
    </row>
    <row r="70" spans="1:11" ht="39" customHeight="1" x14ac:dyDescent="0.25">
      <c r="A70" s="47"/>
      <c r="B70" s="37" t="s">
        <v>133</v>
      </c>
      <c r="C70" s="37"/>
      <c r="D70" s="30"/>
      <c r="E70" s="30"/>
      <c r="F70" s="30"/>
      <c r="G70" s="32"/>
      <c r="H70" s="30" t="str">
        <f t="shared" si="6"/>
        <v/>
      </c>
      <c r="I70" s="71"/>
      <c r="J70" s="59"/>
      <c r="K70" s="38"/>
    </row>
    <row r="71" spans="1:11" ht="95.25" customHeight="1" x14ac:dyDescent="0.25">
      <c r="A71" s="45" t="s">
        <v>134</v>
      </c>
      <c r="B71" s="37" t="s">
        <v>135</v>
      </c>
      <c r="C71" s="37"/>
      <c r="D71" s="30"/>
      <c r="E71" s="30"/>
      <c r="F71" s="30"/>
      <c r="G71" s="32"/>
      <c r="H71" s="30" t="str">
        <f t="shared" si="6"/>
        <v/>
      </c>
      <c r="I71" s="71"/>
      <c r="J71" s="59"/>
      <c r="K71" s="38"/>
    </row>
    <row r="72" spans="1:11" ht="49.5" customHeight="1" x14ac:dyDescent="0.25">
      <c r="A72" s="46"/>
      <c r="B72" s="37" t="s">
        <v>34</v>
      </c>
      <c r="C72" s="37"/>
      <c r="D72" s="30"/>
      <c r="E72" s="30"/>
      <c r="F72" s="30"/>
      <c r="G72" s="32"/>
      <c r="H72" s="30" t="str">
        <f>IF(G72&lt;&gt;"","",IF(COUNTA(D72:F72)=0,"",COUNTA(D72)*0+COUNTA(E72)*1+COUNTA(F72)*2))</f>
        <v/>
      </c>
      <c r="I72" s="71"/>
      <c r="J72" s="59"/>
      <c r="K72" s="38"/>
    </row>
    <row r="73" spans="1:11" ht="71.25" customHeight="1" x14ac:dyDescent="0.25">
      <c r="A73" s="46"/>
      <c r="B73" s="37" t="s">
        <v>136</v>
      </c>
      <c r="C73" s="37"/>
      <c r="D73" s="30"/>
      <c r="E73" s="30"/>
      <c r="F73" s="30"/>
      <c r="G73" s="32"/>
      <c r="H73" s="30" t="str">
        <f t="shared" si="6"/>
        <v/>
      </c>
      <c r="I73" s="71"/>
      <c r="J73" s="59"/>
      <c r="K73" s="38"/>
    </row>
    <row r="74" spans="1:11" ht="37.5" customHeight="1" x14ac:dyDescent="0.25">
      <c r="A74" s="47"/>
      <c r="B74" s="37" t="s">
        <v>137</v>
      </c>
      <c r="C74" s="37"/>
      <c r="D74" s="30"/>
      <c r="E74" s="30"/>
      <c r="F74" s="30"/>
      <c r="G74" s="32"/>
      <c r="H74" s="30" t="str">
        <f t="shared" si="6"/>
        <v/>
      </c>
      <c r="I74" s="71"/>
      <c r="J74" s="59"/>
      <c r="K74" s="38"/>
    </row>
    <row r="75" spans="1:11" ht="63.6" customHeight="1" x14ac:dyDescent="0.25">
      <c r="A75" s="33" t="s">
        <v>138</v>
      </c>
      <c r="B75" s="37" t="s">
        <v>139</v>
      </c>
      <c r="C75" s="37"/>
      <c r="D75" s="30"/>
      <c r="E75" s="30"/>
      <c r="F75" s="30"/>
      <c r="G75" s="32"/>
      <c r="H75" s="30" t="str">
        <f t="shared" si="6"/>
        <v/>
      </c>
      <c r="I75" s="71"/>
      <c r="J75" s="59"/>
      <c r="K75" s="38"/>
    </row>
    <row r="76" spans="1:11" ht="82.5" customHeight="1" x14ac:dyDescent="0.25">
      <c r="A76" s="33" t="s">
        <v>140</v>
      </c>
      <c r="B76" s="37" t="s">
        <v>141</v>
      </c>
      <c r="C76" s="37"/>
      <c r="D76" s="30"/>
      <c r="E76" s="30"/>
      <c r="F76" s="30"/>
      <c r="G76" s="32"/>
      <c r="H76" s="30" t="str">
        <f>IF(G76&lt;&gt;"","",IF(COUNTA(D76:F76)=0,"",COUNTA(D76)*0+COUNTA(E76)*1+COUNTA(F76)*2))</f>
        <v/>
      </c>
      <c r="I76" s="71"/>
      <c r="J76" s="59"/>
      <c r="K76" s="38"/>
    </row>
    <row r="77" spans="1:11" ht="50.1" customHeight="1" x14ac:dyDescent="0.25">
      <c r="A77" s="33" t="s">
        <v>142</v>
      </c>
      <c r="B77" s="37" t="s">
        <v>143</v>
      </c>
      <c r="C77" s="37"/>
      <c r="D77" s="30"/>
      <c r="E77" s="30"/>
      <c r="F77" s="30"/>
      <c r="G77" s="32"/>
      <c r="H77" s="30" t="str">
        <f>IF(G77&lt;&gt;"","",IF(COUNTA(D77:F77)=0,"",COUNTA(D77)*0+COUNTA(E77)*1+COUNTA(F77)*2))</f>
        <v/>
      </c>
      <c r="I77" s="71"/>
      <c r="J77" s="59"/>
      <c r="K77" s="38"/>
    </row>
    <row r="78" spans="1:11" ht="50.1" customHeight="1" x14ac:dyDescent="0.25">
      <c r="A78" s="33" t="s">
        <v>144</v>
      </c>
      <c r="B78" s="37" t="s">
        <v>35</v>
      </c>
      <c r="C78" s="37"/>
      <c r="D78" s="30"/>
      <c r="E78" s="30"/>
      <c r="F78" s="30"/>
      <c r="G78" s="32"/>
      <c r="H78" s="30" t="str">
        <f>IF(G78&lt;&gt;"","",IF(COUNTA(D78:F78)=0,"",COUNTA(D78)*0+COUNTA(E78)*1+COUNTA(F78)*2))</f>
        <v/>
      </c>
      <c r="I78" s="71"/>
      <c r="J78" s="59"/>
      <c r="K78" s="38"/>
    </row>
    <row r="79" spans="1:11" ht="24.95" customHeight="1" x14ac:dyDescent="0.25">
      <c r="A79" s="64" t="s">
        <v>191</v>
      </c>
      <c r="B79" s="64"/>
      <c r="C79" s="64"/>
      <c r="D79" s="28"/>
      <c r="E79" s="28"/>
      <c r="F79" s="28"/>
      <c r="G79" s="28"/>
      <c r="H79" s="28"/>
      <c r="I79" s="28"/>
      <c r="J79" s="59"/>
      <c r="K79" s="28"/>
    </row>
    <row r="80" spans="1:11" ht="41.45" customHeight="1" x14ac:dyDescent="0.25">
      <c r="A80" s="33" t="s">
        <v>145</v>
      </c>
      <c r="B80" s="37" t="s">
        <v>146</v>
      </c>
      <c r="C80" s="37"/>
      <c r="D80" s="30"/>
      <c r="E80" s="30"/>
      <c r="F80" s="30"/>
      <c r="G80" s="32"/>
      <c r="H80" s="30" t="str">
        <f>IF(G80&lt;&gt;"","",IF(COUNTA(D80:F80)=0,"",COUNTA(D80)*0+COUNTA(E80)*1+COUNTA(F80)*2))</f>
        <v/>
      </c>
      <c r="I80" s="71" t="str">
        <f>IF(COUNTBLANK(H80:H84)=5,"",SUM(H80:H84))</f>
        <v/>
      </c>
      <c r="J80" s="59"/>
      <c r="K80" s="38"/>
    </row>
    <row r="81" spans="1:11" ht="41.45" customHeight="1" x14ac:dyDescent="0.25">
      <c r="A81" s="33" t="s">
        <v>147</v>
      </c>
      <c r="B81" s="37" t="s">
        <v>148</v>
      </c>
      <c r="C81" s="37"/>
      <c r="D81" s="30"/>
      <c r="E81" s="30"/>
      <c r="F81" s="30"/>
      <c r="G81" s="32"/>
      <c r="H81" s="30" t="str">
        <f>IF(G81&lt;&gt;"","",IF(COUNTA(D81:F81)=0,"",COUNTA(D81)*0+COUNTA(E81)*1+COUNTA(F81)*2))</f>
        <v/>
      </c>
      <c r="I81" s="71"/>
      <c r="J81" s="59"/>
      <c r="K81" s="38"/>
    </row>
    <row r="82" spans="1:11" ht="41.45" customHeight="1" x14ac:dyDescent="0.25">
      <c r="A82" s="45" t="s">
        <v>149</v>
      </c>
      <c r="B82" s="37" t="s">
        <v>150</v>
      </c>
      <c r="C82" s="37"/>
      <c r="D82" s="30"/>
      <c r="E82" s="30"/>
      <c r="F82" s="30"/>
      <c r="G82" s="32"/>
      <c r="H82" s="30" t="str">
        <f>IF(G82&lt;&gt;"","",IF(COUNTA(D82:F82)=0,"",COUNTA(D82)*0+COUNTA(E82)*1+COUNTA(F82)*2))</f>
        <v/>
      </c>
      <c r="I82" s="71"/>
      <c r="J82" s="59"/>
      <c r="K82" s="38"/>
    </row>
    <row r="83" spans="1:11" ht="51.6" customHeight="1" x14ac:dyDescent="0.25">
      <c r="A83" s="46"/>
      <c r="B83" s="37" t="s">
        <v>151</v>
      </c>
      <c r="C83" s="37"/>
      <c r="D83" s="30"/>
      <c r="E83" s="30"/>
      <c r="F83" s="30"/>
      <c r="G83" s="32"/>
      <c r="H83" s="30" t="str">
        <f>IF(G83&lt;&gt;"","",IF(COUNTA(D83:F83)=0,"",COUNTA(D83)*0+COUNTA(E83)*1+COUNTA(F83)*2))</f>
        <v/>
      </c>
      <c r="I83" s="71"/>
      <c r="J83" s="59"/>
      <c r="K83" s="38"/>
    </row>
    <row r="84" spans="1:11" ht="50.25" customHeight="1" x14ac:dyDescent="0.25">
      <c r="A84" s="33" t="s">
        <v>152</v>
      </c>
      <c r="B84" s="37" t="s">
        <v>153</v>
      </c>
      <c r="C84" s="37"/>
      <c r="D84" s="30"/>
      <c r="E84" s="30"/>
      <c r="F84" s="30"/>
      <c r="G84" s="32"/>
      <c r="H84" s="30" t="str">
        <f>IF(G84&lt;&gt;"","",IF(COUNTA(D84:F84)=0,"",COUNTA(D84)*0+COUNTA(E84)*1+COUNTA(F84)*2))</f>
        <v/>
      </c>
      <c r="I84" s="71"/>
      <c r="J84" s="59"/>
      <c r="K84" s="38"/>
    </row>
    <row r="85" spans="1:11" ht="24.95" customHeight="1" x14ac:dyDescent="0.25">
      <c r="A85" s="64" t="s">
        <v>36</v>
      </c>
      <c r="B85" s="64"/>
      <c r="C85" s="64"/>
      <c r="D85" s="28"/>
      <c r="E85" s="28"/>
      <c r="F85" s="28"/>
      <c r="G85" s="28"/>
      <c r="H85" s="28"/>
      <c r="I85" s="28"/>
      <c r="J85" s="59"/>
      <c r="K85" s="28"/>
    </row>
    <row r="86" spans="1:11" ht="93" customHeight="1" x14ac:dyDescent="0.25">
      <c r="A86" s="33" t="s">
        <v>154</v>
      </c>
      <c r="B86" s="37" t="s">
        <v>155</v>
      </c>
      <c r="C86" s="37"/>
      <c r="D86" s="30"/>
      <c r="E86" s="30"/>
      <c r="F86" s="30"/>
      <c r="G86" s="32"/>
      <c r="H86" s="30" t="str">
        <f>IF(G86&lt;&gt;"","",IF(COUNTA(D86:F86)=0,"",COUNTA(D86)*0+COUNTA(E86)*1+COUNTA(F86)*2))</f>
        <v/>
      </c>
      <c r="I86" s="71" t="str">
        <f>IF(COUNTBLANK(H86:H87)=2,"",SUM(H86:H87))</f>
        <v/>
      </c>
      <c r="J86" s="59"/>
      <c r="K86" s="38"/>
    </row>
    <row r="87" spans="1:11" ht="41.45" customHeight="1" x14ac:dyDescent="0.25">
      <c r="A87" s="33" t="s">
        <v>156</v>
      </c>
      <c r="B87" s="37" t="s">
        <v>157</v>
      </c>
      <c r="C87" s="37"/>
      <c r="D87" s="30"/>
      <c r="E87" s="30"/>
      <c r="F87" s="30"/>
      <c r="G87" s="32"/>
      <c r="H87" s="30" t="str">
        <f>IF(G87&lt;&gt;"","",IF(COUNTA(D87:F87)=0,"",COUNTA(D87)*0+COUNTA(E87)*1+COUNTA(F87)*2))</f>
        <v/>
      </c>
      <c r="I87" s="71"/>
      <c r="J87" s="59"/>
      <c r="K87" s="38"/>
    </row>
    <row r="88" spans="1:11" ht="24.95" customHeight="1" x14ac:dyDescent="0.25">
      <c r="A88" s="64" t="s">
        <v>37</v>
      </c>
      <c r="B88" s="64"/>
      <c r="C88" s="64"/>
      <c r="D88" s="42"/>
      <c r="E88" s="28"/>
      <c r="F88" s="28"/>
      <c r="G88" s="28"/>
      <c r="H88" s="28"/>
      <c r="I88" s="28"/>
      <c r="J88" s="59"/>
      <c r="K88" s="28"/>
    </row>
    <row r="89" spans="1:11" ht="41.45" customHeight="1" x14ac:dyDescent="0.25">
      <c r="A89" s="33" t="s">
        <v>158</v>
      </c>
      <c r="B89" s="37" t="s">
        <v>159</v>
      </c>
      <c r="C89" s="37"/>
      <c r="D89" s="30"/>
      <c r="E89" s="30"/>
      <c r="F89" s="30"/>
      <c r="G89" s="32"/>
      <c r="H89" s="30" t="str">
        <f>IF(G89&lt;&gt;"","",IF(COUNTA(D89:F89)=0,"",COUNTA(D89)*0+COUNTA(E89)*1+COUNTA(F89)*2))</f>
        <v/>
      </c>
      <c r="I89" s="71" t="str">
        <f>IF(COUNTBLANK(H89:H95)=7,"",SUM(H89:H95))</f>
        <v/>
      </c>
      <c r="J89" s="59"/>
      <c r="K89" s="38"/>
    </row>
    <row r="90" spans="1:11" ht="50.25" customHeight="1" x14ac:dyDescent="0.25">
      <c r="A90" s="33" t="s">
        <v>160</v>
      </c>
      <c r="B90" s="37" t="s">
        <v>38</v>
      </c>
      <c r="C90" s="37"/>
      <c r="D90" s="30"/>
      <c r="E90" s="30"/>
      <c r="F90" s="30"/>
      <c r="G90" s="32"/>
      <c r="H90" s="30" t="str">
        <f>IF(G90&lt;&gt;"","",IF(COUNTA(D90:F90)=0,"",COUNTA(D90)*0+COUNTA(E90)*1+COUNTA(F90)*2))</f>
        <v/>
      </c>
      <c r="I90" s="71"/>
      <c r="J90" s="59"/>
      <c r="K90" s="38"/>
    </row>
    <row r="91" spans="1:11" ht="47.25" customHeight="1" x14ac:dyDescent="0.25">
      <c r="A91" s="45" t="s">
        <v>161</v>
      </c>
      <c r="B91" s="37" t="s">
        <v>162</v>
      </c>
      <c r="C91" s="37"/>
      <c r="D91" s="30"/>
      <c r="E91" s="30"/>
      <c r="F91" s="30"/>
      <c r="G91" s="32"/>
      <c r="H91" s="30" t="str">
        <f t="shared" ref="H91:H93" si="7">IF(G91&lt;&gt;"","",IF(COUNTA(D91:F91)=0,"",COUNTA(D91)*0+COUNTA(E91)*1+COUNTA(F91)*2))</f>
        <v/>
      </c>
      <c r="I91" s="71"/>
      <c r="J91" s="59"/>
      <c r="K91" s="38"/>
    </row>
    <row r="92" spans="1:11" ht="41.45" customHeight="1" x14ac:dyDescent="0.25">
      <c r="A92" s="46"/>
      <c r="B92" s="37" t="s">
        <v>163</v>
      </c>
      <c r="C92" s="37"/>
      <c r="D92" s="30"/>
      <c r="E92" s="30"/>
      <c r="F92" s="30"/>
      <c r="G92" s="32"/>
      <c r="H92" s="30" t="str">
        <f t="shared" si="7"/>
        <v/>
      </c>
      <c r="I92" s="71"/>
      <c r="J92" s="59"/>
      <c r="K92" s="38"/>
    </row>
    <row r="93" spans="1:11" ht="41.45" customHeight="1" x14ac:dyDescent="0.25">
      <c r="A93" s="45" t="s">
        <v>164</v>
      </c>
      <c r="B93" s="37" t="s">
        <v>165</v>
      </c>
      <c r="C93" s="37"/>
      <c r="D93" s="30"/>
      <c r="E93" s="30"/>
      <c r="F93" s="30"/>
      <c r="G93" s="32"/>
      <c r="H93" s="30" t="str">
        <f t="shared" si="7"/>
        <v/>
      </c>
      <c r="I93" s="71"/>
      <c r="J93" s="59"/>
      <c r="K93" s="38"/>
    </row>
    <row r="94" spans="1:11" ht="57" customHeight="1" x14ac:dyDescent="0.25">
      <c r="A94" s="46"/>
      <c r="B94" s="37" t="s">
        <v>166</v>
      </c>
      <c r="C94" s="37"/>
      <c r="D94" s="30"/>
      <c r="E94" s="30"/>
      <c r="F94" s="30"/>
      <c r="G94" s="32"/>
      <c r="H94" s="30" t="str">
        <f>IF(G94&lt;&gt;"","",IF(COUNTA(D94:F94)=0,"",COUNTA(D94)*0+COUNTA(E94)*1+COUNTA(F94)*2))</f>
        <v/>
      </c>
      <c r="I94" s="71"/>
      <c r="J94" s="59"/>
      <c r="K94" s="38"/>
    </row>
    <row r="95" spans="1:11" ht="90" customHeight="1" x14ac:dyDescent="0.25">
      <c r="A95" s="33" t="s">
        <v>167</v>
      </c>
      <c r="B95" s="37" t="s">
        <v>168</v>
      </c>
      <c r="C95" s="37"/>
      <c r="D95" s="30"/>
      <c r="E95" s="30"/>
      <c r="F95" s="30"/>
      <c r="G95" s="32"/>
      <c r="H95" s="30" t="str">
        <f t="shared" ref="H95:H103" si="8">IF(G95&lt;&gt;"","",IF(COUNTA(D95:F95)=0,"",COUNTA(D95)*0+COUNTA(E95)*1+COUNTA(F95)*2))</f>
        <v/>
      </c>
      <c r="I95" s="71"/>
      <c r="J95" s="59"/>
      <c r="K95" s="38"/>
    </row>
    <row r="96" spans="1:11" ht="24.95" customHeight="1" x14ac:dyDescent="0.25">
      <c r="A96" s="64" t="s">
        <v>237</v>
      </c>
      <c r="B96" s="64"/>
      <c r="C96" s="64"/>
      <c r="D96" s="42"/>
      <c r="E96" s="28"/>
      <c r="F96" s="28"/>
      <c r="G96" s="28"/>
      <c r="H96" s="28"/>
      <c r="I96" s="28"/>
      <c r="J96" s="59"/>
      <c r="K96" s="28"/>
    </row>
    <row r="97" spans="1:11" ht="45.6" customHeight="1" x14ac:dyDescent="0.25">
      <c r="A97" s="45" t="s">
        <v>219</v>
      </c>
      <c r="B97" s="37" t="s">
        <v>224</v>
      </c>
      <c r="C97" s="37"/>
      <c r="D97" s="30"/>
      <c r="E97" s="30"/>
      <c r="F97" s="30"/>
      <c r="G97" s="32"/>
      <c r="H97" s="30" t="str">
        <f t="shared" si="8"/>
        <v/>
      </c>
      <c r="I97" s="71" t="str">
        <f>IF(COUNTBLANK(H97:H103)=7,"",SUM(H97:H103))</f>
        <v/>
      </c>
      <c r="J97" s="59"/>
      <c r="K97" s="38"/>
    </row>
    <row r="98" spans="1:11" ht="44.45" customHeight="1" x14ac:dyDescent="0.25">
      <c r="A98" s="46"/>
      <c r="B98" s="37" t="s">
        <v>218</v>
      </c>
      <c r="C98" s="37"/>
      <c r="D98" s="30"/>
      <c r="E98" s="30"/>
      <c r="F98" s="30"/>
      <c r="G98" s="32"/>
      <c r="H98" s="30" t="str">
        <f t="shared" si="8"/>
        <v/>
      </c>
      <c r="I98" s="71"/>
      <c r="J98" s="59"/>
      <c r="K98" s="38"/>
    </row>
    <row r="99" spans="1:11" ht="36" customHeight="1" x14ac:dyDescent="0.25">
      <c r="A99" s="47"/>
      <c r="B99" s="37" t="s">
        <v>220</v>
      </c>
      <c r="C99" s="37"/>
      <c r="D99" s="30"/>
      <c r="E99" s="30"/>
      <c r="F99" s="30"/>
      <c r="G99" s="32"/>
      <c r="H99" s="30" t="str">
        <f t="shared" si="8"/>
        <v/>
      </c>
      <c r="I99" s="71"/>
      <c r="J99" s="59"/>
      <c r="K99" s="38"/>
    </row>
    <row r="100" spans="1:11" ht="41.1" customHeight="1" x14ac:dyDescent="0.25">
      <c r="A100" s="33" t="s">
        <v>221</v>
      </c>
      <c r="B100" s="37" t="s">
        <v>222</v>
      </c>
      <c r="C100" s="37"/>
      <c r="D100" s="30"/>
      <c r="E100" s="30"/>
      <c r="F100" s="30"/>
      <c r="G100" s="32"/>
      <c r="H100" s="30" t="str">
        <f t="shared" si="8"/>
        <v/>
      </c>
      <c r="I100" s="71"/>
      <c r="J100" s="59"/>
      <c r="K100" s="38"/>
    </row>
    <row r="101" spans="1:11" ht="99" customHeight="1" x14ac:dyDescent="0.25">
      <c r="A101" s="45" t="s">
        <v>227</v>
      </c>
      <c r="B101" s="37" t="s">
        <v>228</v>
      </c>
      <c r="C101" s="37"/>
      <c r="D101" s="30"/>
      <c r="E101" s="30"/>
      <c r="F101" s="30"/>
      <c r="G101" s="32"/>
      <c r="H101" s="30" t="str">
        <f t="shared" si="8"/>
        <v/>
      </c>
      <c r="I101" s="71"/>
      <c r="J101" s="59"/>
      <c r="K101" s="38"/>
    </row>
    <row r="102" spans="1:11" ht="51.6" customHeight="1" x14ac:dyDescent="0.25">
      <c r="A102" s="46"/>
      <c r="B102" s="37" t="s">
        <v>223</v>
      </c>
      <c r="C102" s="37"/>
      <c r="D102" s="30"/>
      <c r="E102" s="30"/>
      <c r="F102" s="30"/>
      <c r="G102" s="32"/>
      <c r="H102" s="30" t="str">
        <f t="shared" si="8"/>
        <v/>
      </c>
      <c r="I102" s="71"/>
      <c r="J102" s="59"/>
      <c r="K102" s="38"/>
    </row>
    <row r="103" spans="1:11" ht="40.35" customHeight="1" x14ac:dyDescent="0.25">
      <c r="A103" s="33" t="s">
        <v>225</v>
      </c>
      <c r="B103" s="37" t="s">
        <v>226</v>
      </c>
      <c r="C103" s="37"/>
      <c r="D103" s="30"/>
      <c r="E103" s="30"/>
      <c r="F103" s="30"/>
      <c r="G103" s="32"/>
      <c r="H103" s="30" t="str">
        <f t="shared" si="8"/>
        <v/>
      </c>
      <c r="I103" s="71"/>
      <c r="J103" s="59"/>
      <c r="K103" s="43"/>
    </row>
    <row r="104" spans="1:11" ht="33" customHeight="1" x14ac:dyDescent="0.25">
      <c r="A104" s="90" t="s">
        <v>39</v>
      </c>
      <c r="B104" s="90"/>
      <c r="C104" s="91"/>
      <c r="D104" s="15"/>
      <c r="E104" s="15"/>
      <c r="F104" s="15"/>
      <c r="G104" s="15"/>
      <c r="H104" s="15"/>
      <c r="I104" s="44"/>
      <c r="J104" s="44"/>
      <c r="K104" s="44"/>
    </row>
    <row r="105" spans="1:11" s="2" customFormat="1" ht="24.95" customHeight="1" x14ac:dyDescent="0.25">
      <c r="A105" s="67" t="s">
        <v>40</v>
      </c>
      <c r="B105" s="67"/>
      <c r="C105" s="67"/>
      <c r="D105" s="16"/>
      <c r="E105" s="16"/>
      <c r="F105" s="16"/>
      <c r="G105" s="16"/>
      <c r="H105" s="16"/>
      <c r="I105" s="40"/>
      <c r="J105" s="40"/>
      <c r="K105" s="40"/>
    </row>
    <row r="106" spans="1:11" ht="80.099999999999994" customHeight="1" x14ac:dyDescent="0.25">
      <c r="A106" s="33" t="s">
        <v>173</v>
      </c>
      <c r="B106" s="37" t="s">
        <v>174</v>
      </c>
      <c r="C106" s="37"/>
      <c r="D106" s="30"/>
      <c r="E106" s="30"/>
      <c r="F106" s="30"/>
      <c r="G106" s="32"/>
      <c r="H106" s="30" t="str">
        <f>IF(G106&lt;&gt;"","",IF(COUNTA(D106:F106)=0,"",COUNTA(D106)*0+COUNTA(E106)*1+COUNTA(F106)*2))</f>
        <v/>
      </c>
      <c r="I106" s="71">
        <f>IF(COUNTBLANK(H106:H110)=2,"",SUM(H106:H110))</f>
        <v>0</v>
      </c>
      <c r="J106" s="93">
        <f>IF(AND(I106="",I112="",I120="",I122="",I127="",I136=""),"",SUM(I106,I112,I120,I122,I127,I136))</f>
        <v>0</v>
      </c>
      <c r="K106" s="38"/>
    </row>
    <row r="107" spans="1:11" ht="41.1" customHeight="1" x14ac:dyDescent="0.25">
      <c r="A107" s="33" t="s">
        <v>175</v>
      </c>
      <c r="B107" s="37" t="s">
        <v>176</v>
      </c>
      <c r="C107" s="37"/>
      <c r="D107" s="30"/>
      <c r="E107" s="30"/>
      <c r="F107" s="30"/>
      <c r="G107" s="32"/>
      <c r="H107" s="30" t="str">
        <f t="shared" ref="H107:H110" si="9">IF(G107&lt;&gt;"","",IF(COUNTA(D107:F107)=0,"",COUNTA(D107)*0+COUNTA(E107)*1+COUNTA(F107)*2))</f>
        <v/>
      </c>
      <c r="I107" s="71"/>
      <c r="J107" s="65"/>
      <c r="K107" s="38"/>
    </row>
    <row r="108" spans="1:11" ht="99.95" customHeight="1" x14ac:dyDescent="0.25">
      <c r="A108" s="33" t="s">
        <v>177</v>
      </c>
      <c r="B108" s="37" t="s">
        <v>178</v>
      </c>
      <c r="C108" s="37"/>
      <c r="D108" s="30"/>
      <c r="E108" s="30"/>
      <c r="F108" s="30"/>
      <c r="G108" s="32"/>
      <c r="H108" s="30" t="str">
        <f t="shared" si="9"/>
        <v/>
      </c>
      <c r="I108" s="71"/>
      <c r="J108" s="65"/>
      <c r="K108" s="38"/>
    </row>
    <row r="109" spans="1:11" ht="93.95" customHeight="1" x14ac:dyDescent="0.25">
      <c r="A109" s="33" t="s">
        <v>179</v>
      </c>
      <c r="B109" s="37" t="s">
        <v>180</v>
      </c>
      <c r="C109" s="37"/>
      <c r="D109" s="30"/>
      <c r="E109" s="30"/>
      <c r="F109" s="30"/>
      <c r="G109" s="32"/>
      <c r="H109" s="30" t="str">
        <f t="shared" si="9"/>
        <v/>
      </c>
      <c r="I109" s="71"/>
      <c r="J109" s="65"/>
      <c r="K109" s="38"/>
    </row>
    <row r="110" spans="1:11" ht="51.75" customHeight="1" x14ac:dyDescent="0.25">
      <c r="A110" s="33" t="s">
        <v>181</v>
      </c>
      <c r="B110" s="37" t="s">
        <v>41</v>
      </c>
      <c r="C110" s="37"/>
      <c r="D110" s="30"/>
      <c r="E110" s="30"/>
      <c r="F110" s="30"/>
      <c r="G110" s="32"/>
      <c r="H110" s="30" t="str">
        <f t="shared" si="9"/>
        <v/>
      </c>
      <c r="I110" s="71"/>
      <c r="J110" s="65"/>
      <c r="K110" s="38"/>
    </row>
    <row r="111" spans="1:11" ht="24.95" customHeight="1" x14ac:dyDescent="0.25">
      <c r="A111" s="67" t="s">
        <v>42</v>
      </c>
      <c r="B111" s="67"/>
      <c r="C111" s="67"/>
      <c r="D111" s="16"/>
      <c r="E111" s="16"/>
      <c r="F111" s="16"/>
      <c r="G111" s="16"/>
      <c r="H111" s="16"/>
      <c r="I111" s="16"/>
      <c r="J111" s="65"/>
      <c r="K111" s="40"/>
    </row>
    <row r="112" spans="1:11" ht="61.5" customHeight="1" x14ac:dyDescent="0.25">
      <c r="A112" s="45" t="s">
        <v>182</v>
      </c>
      <c r="B112" s="37" t="s">
        <v>185</v>
      </c>
      <c r="C112" s="37"/>
      <c r="D112" s="30"/>
      <c r="E112" s="30"/>
      <c r="F112" s="30"/>
      <c r="G112" s="32"/>
      <c r="H112" s="30" t="str">
        <f>IF(G112&lt;&gt;"","",IF(COUNTA(D112:F112)=0,"",COUNTA(D112)*0+COUNTA(E112)*1+COUNTA(F112)*2))</f>
        <v/>
      </c>
      <c r="I112" s="70">
        <f>IF(COUNTBLANK(H112:H118)=2,"",SUM(H112:H118))</f>
        <v>0</v>
      </c>
      <c r="J112" s="65"/>
      <c r="K112" s="38"/>
    </row>
    <row r="113" spans="1:11" ht="33" customHeight="1" x14ac:dyDescent="0.25">
      <c r="A113" s="46"/>
      <c r="B113" s="37" t="s">
        <v>183</v>
      </c>
      <c r="C113" s="37"/>
      <c r="D113" s="30"/>
      <c r="E113" s="30"/>
      <c r="F113" s="30"/>
      <c r="G113" s="32"/>
      <c r="H113" s="30" t="str">
        <f t="shared" ref="H113:H118" si="10">IF(G113&lt;&gt;"","",IF(COUNTA(D113:F113)=0,"",COUNTA(D113)*0+COUNTA(E113)*1+COUNTA(F113)*2))</f>
        <v/>
      </c>
      <c r="I113" s="70"/>
      <c r="J113" s="65"/>
      <c r="K113" s="38"/>
    </row>
    <row r="114" spans="1:11" ht="33" customHeight="1" x14ac:dyDescent="0.25">
      <c r="A114" s="46"/>
      <c r="B114" s="37" t="s">
        <v>184</v>
      </c>
      <c r="C114" s="37"/>
      <c r="D114" s="30"/>
      <c r="E114" s="30"/>
      <c r="F114" s="30"/>
      <c r="G114" s="32"/>
      <c r="H114" s="30" t="str">
        <f t="shared" si="10"/>
        <v/>
      </c>
      <c r="I114" s="70"/>
      <c r="J114" s="65"/>
      <c r="K114" s="38"/>
    </row>
    <row r="115" spans="1:11" ht="33" customHeight="1" x14ac:dyDescent="0.25">
      <c r="A115" s="46"/>
      <c r="B115" s="37" t="s">
        <v>186</v>
      </c>
      <c r="C115" s="37"/>
      <c r="D115" s="30"/>
      <c r="E115" s="30"/>
      <c r="F115" s="30"/>
      <c r="G115" s="32"/>
      <c r="H115" s="30" t="str">
        <f t="shared" si="10"/>
        <v/>
      </c>
      <c r="I115" s="70"/>
      <c r="J115" s="65"/>
      <c r="K115" s="38"/>
    </row>
    <row r="116" spans="1:11" ht="33" customHeight="1" x14ac:dyDescent="0.25">
      <c r="A116" s="46"/>
      <c r="B116" s="37" t="s">
        <v>187</v>
      </c>
      <c r="C116" s="37"/>
      <c r="D116" s="30"/>
      <c r="E116" s="30"/>
      <c r="F116" s="30"/>
      <c r="G116" s="32"/>
      <c r="H116" s="30" t="str">
        <f t="shared" si="10"/>
        <v/>
      </c>
      <c r="I116" s="70"/>
      <c r="J116" s="65"/>
      <c r="K116" s="38"/>
    </row>
    <row r="117" spans="1:11" ht="33" customHeight="1" x14ac:dyDescent="0.25">
      <c r="A117" s="46"/>
      <c r="B117" s="37" t="s">
        <v>43</v>
      </c>
      <c r="C117" s="37"/>
      <c r="D117" s="30"/>
      <c r="E117" s="30"/>
      <c r="F117" s="30"/>
      <c r="G117" s="32"/>
      <c r="H117" s="30" t="str">
        <f t="shared" si="10"/>
        <v/>
      </c>
      <c r="I117" s="70"/>
      <c r="J117" s="65"/>
      <c r="K117" s="38"/>
    </row>
    <row r="118" spans="1:11" ht="33" customHeight="1" x14ac:dyDescent="0.25">
      <c r="A118" s="47"/>
      <c r="B118" s="37" t="s">
        <v>188</v>
      </c>
      <c r="C118" s="37"/>
      <c r="D118" s="30"/>
      <c r="E118" s="30"/>
      <c r="F118" s="30"/>
      <c r="G118" s="32"/>
      <c r="H118" s="30" t="str">
        <f t="shared" si="10"/>
        <v/>
      </c>
      <c r="I118" s="70"/>
      <c r="J118" s="65"/>
      <c r="K118" s="43"/>
    </row>
    <row r="119" spans="1:11" s="2" customFormat="1" ht="24.95" customHeight="1" x14ac:dyDescent="0.25">
      <c r="A119" s="67" t="s">
        <v>190</v>
      </c>
      <c r="B119" s="67"/>
      <c r="C119" s="67"/>
      <c r="D119" s="16"/>
      <c r="E119" s="16"/>
      <c r="F119" s="16"/>
      <c r="G119" s="16"/>
      <c r="H119" s="16"/>
      <c r="I119" s="40"/>
      <c r="J119" s="65"/>
      <c r="K119" s="40"/>
    </row>
    <row r="120" spans="1:11" ht="125.1" customHeight="1" x14ac:dyDescent="0.25">
      <c r="A120" s="33" t="s">
        <v>189</v>
      </c>
      <c r="B120" s="37" t="s">
        <v>192</v>
      </c>
      <c r="C120" s="37"/>
      <c r="D120" s="30"/>
      <c r="E120" s="30"/>
      <c r="F120" s="30"/>
      <c r="G120" s="32"/>
      <c r="H120" s="30" t="str">
        <f t="shared" ref="H120" si="11">IF(G120&lt;&gt;"","",IF(COUNTA(D120:F120)=0,"",COUNTA(D120)*0+COUNTA(E120)*1+COUNTA(F120)*2))</f>
        <v/>
      </c>
      <c r="I120" s="5">
        <f>IF(COUNTBLANK(H120:H120)=2,"",SUM(H120:H120))</f>
        <v>0</v>
      </c>
      <c r="J120" s="65"/>
      <c r="K120" s="38"/>
    </row>
    <row r="121" spans="1:11" s="2" customFormat="1" ht="24.95" customHeight="1" x14ac:dyDescent="0.25">
      <c r="A121" s="67" t="s">
        <v>194</v>
      </c>
      <c r="B121" s="67"/>
      <c r="C121" s="67"/>
      <c r="D121" s="16"/>
      <c r="E121" s="16"/>
      <c r="F121" s="16"/>
      <c r="G121" s="16"/>
      <c r="H121" s="16"/>
      <c r="I121" s="16"/>
      <c r="J121" s="65"/>
      <c r="K121" s="40"/>
    </row>
    <row r="122" spans="1:11" ht="63.6" customHeight="1" x14ac:dyDescent="0.25">
      <c r="A122" s="33" t="s">
        <v>193</v>
      </c>
      <c r="B122" s="37" t="s">
        <v>195</v>
      </c>
      <c r="C122" s="37"/>
      <c r="D122" s="30"/>
      <c r="E122" s="30"/>
      <c r="F122" s="30"/>
      <c r="G122" s="32"/>
      <c r="H122" s="30" t="str">
        <f t="shared" ref="H122" si="12">IF(G122&lt;&gt;"","",IF(COUNTA(D122:F122)=0,"",COUNTA(D122)*0+COUNTA(E122)*1+COUNTA(F122)*2))</f>
        <v/>
      </c>
      <c r="I122" s="94">
        <f>IF(COUNTBLANK(H122:H125)=2,"",SUM(H122:H125))</f>
        <v>0</v>
      </c>
      <c r="J122" s="65"/>
      <c r="K122" s="38"/>
    </row>
    <row r="123" spans="1:11" ht="38.1" customHeight="1" x14ac:dyDescent="0.25">
      <c r="A123" s="33" t="s">
        <v>196</v>
      </c>
      <c r="B123" s="37" t="s">
        <v>197</v>
      </c>
      <c r="C123" s="37"/>
      <c r="D123" s="30"/>
      <c r="E123" s="30"/>
      <c r="F123" s="30"/>
      <c r="G123" s="32"/>
      <c r="H123" s="30" t="str">
        <f t="shared" ref="H123:H125" si="13">IF(G123&lt;&gt;"","",IF(COUNTA(D123:F123)=0,"",COUNTA(D123)*0+COUNTA(E123)*1+COUNTA(F123)*2))</f>
        <v/>
      </c>
      <c r="I123" s="70"/>
      <c r="J123" s="65"/>
      <c r="K123" s="38"/>
    </row>
    <row r="124" spans="1:11" ht="29.1" customHeight="1" x14ac:dyDescent="0.25">
      <c r="A124" s="33" t="s">
        <v>198</v>
      </c>
      <c r="B124" s="37" t="s">
        <v>199</v>
      </c>
      <c r="C124" s="37"/>
      <c r="D124" s="30"/>
      <c r="E124" s="30"/>
      <c r="F124" s="30"/>
      <c r="G124" s="32"/>
      <c r="H124" s="30" t="str">
        <f t="shared" si="13"/>
        <v/>
      </c>
      <c r="I124" s="70"/>
      <c r="J124" s="65"/>
      <c r="K124" s="38"/>
    </row>
    <row r="125" spans="1:11" ht="93" customHeight="1" x14ac:dyDescent="0.25">
      <c r="A125" s="33" t="s">
        <v>200</v>
      </c>
      <c r="B125" s="37" t="s">
        <v>201</v>
      </c>
      <c r="C125" s="37"/>
      <c r="D125" s="30"/>
      <c r="E125" s="30"/>
      <c r="F125" s="30"/>
      <c r="G125" s="32"/>
      <c r="H125" s="30" t="str">
        <f t="shared" si="13"/>
        <v/>
      </c>
      <c r="I125" s="95"/>
      <c r="J125" s="65"/>
      <c r="K125" s="38"/>
    </row>
    <row r="126" spans="1:11" s="2" customFormat="1" ht="24.95" customHeight="1" x14ac:dyDescent="0.25">
      <c r="A126" s="67" t="s">
        <v>45</v>
      </c>
      <c r="B126" s="67"/>
      <c r="C126" s="67"/>
      <c r="D126" s="16"/>
      <c r="E126" s="16"/>
      <c r="F126" s="16"/>
      <c r="G126" s="16"/>
      <c r="H126" s="16"/>
      <c r="I126" s="16"/>
      <c r="J126" s="65"/>
      <c r="K126" s="40"/>
    </row>
    <row r="127" spans="1:11" ht="75.599999999999994" customHeight="1" x14ac:dyDescent="0.25">
      <c r="A127" s="33" t="s">
        <v>202</v>
      </c>
      <c r="B127" s="37" t="s">
        <v>203</v>
      </c>
      <c r="C127" s="37"/>
      <c r="D127" s="30"/>
      <c r="E127" s="30"/>
      <c r="F127" s="30"/>
      <c r="G127" s="32"/>
      <c r="H127" s="30" t="str">
        <f t="shared" ref="H127" si="14">IF(G127&lt;&gt;"","",IF(COUNTA(D127:F127)=0,"",COUNTA(D127)*0+COUNTA(E127)*1+COUNTA(F127)*2))</f>
        <v/>
      </c>
      <c r="I127" s="71">
        <f>IF(COUNTBLANK(H127:H134)=2,"",SUM(H127:H134))</f>
        <v>0</v>
      </c>
      <c r="J127" s="65"/>
      <c r="K127" s="38"/>
    </row>
    <row r="128" spans="1:11" ht="54" customHeight="1" x14ac:dyDescent="0.25">
      <c r="A128" s="33" t="s">
        <v>204</v>
      </c>
      <c r="B128" s="37" t="s">
        <v>205</v>
      </c>
      <c r="C128" s="37"/>
      <c r="D128" s="30"/>
      <c r="E128" s="30"/>
      <c r="F128" s="30"/>
      <c r="G128" s="32"/>
      <c r="H128" s="30" t="str">
        <f t="shared" ref="H128:H134" si="15">IF(G128&lt;&gt;"","",IF(COUNTA(D128:F128)=0,"",COUNTA(D128)*0+COUNTA(E128)*1+COUNTA(F128)*2))</f>
        <v/>
      </c>
      <c r="I128" s="71"/>
      <c r="J128" s="65"/>
      <c r="K128" s="38"/>
    </row>
    <row r="129" spans="1:11" ht="83.1" customHeight="1" x14ac:dyDescent="0.25">
      <c r="A129" s="33" t="s">
        <v>206</v>
      </c>
      <c r="B129" s="37" t="s">
        <v>207</v>
      </c>
      <c r="C129" s="37"/>
      <c r="D129" s="30"/>
      <c r="E129" s="30"/>
      <c r="F129" s="30"/>
      <c r="G129" s="32"/>
      <c r="H129" s="30" t="str">
        <f t="shared" si="15"/>
        <v/>
      </c>
      <c r="I129" s="71"/>
      <c r="J129" s="65"/>
      <c r="K129" s="38"/>
    </row>
    <row r="130" spans="1:11" ht="63" customHeight="1" x14ac:dyDescent="0.25">
      <c r="A130" s="45" t="s">
        <v>208</v>
      </c>
      <c r="B130" s="37" t="s">
        <v>209</v>
      </c>
      <c r="C130" s="37"/>
      <c r="D130" s="30"/>
      <c r="E130" s="30"/>
      <c r="F130" s="30"/>
      <c r="G130" s="32"/>
      <c r="H130" s="30" t="str">
        <f t="shared" si="15"/>
        <v/>
      </c>
      <c r="I130" s="71"/>
      <c r="J130" s="65"/>
      <c r="K130" s="38"/>
    </row>
    <row r="131" spans="1:11" ht="21" customHeight="1" x14ac:dyDescent="0.25">
      <c r="A131" s="46"/>
      <c r="B131" s="37" t="s">
        <v>46</v>
      </c>
      <c r="C131" s="37"/>
      <c r="D131" s="30"/>
      <c r="E131" s="30"/>
      <c r="F131" s="30"/>
      <c r="G131" s="32"/>
      <c r="H131" s="30" t="str">
        <f t="shared" si="15"/>
        <v/>
      </c>
      <c r="I131" s="71"/>
      <c r="J131" s="65"/>
      <c r="K131" s="38"/>
    </row>
    <row r="132" spans="1:11" ht="31.7" customHeight="1" x14ac:dyDescent="0.25">
      <c r="A132" s="46"/>
      <c r="B132" s="37" t="s">
        <v>210</v>
      </c>
      <c r="C132" s="37"/>
      <c r="D132" s="30"/>
      <c r="E132" s="30"/>
      <c r="F132" s="30"/>
      <c r="G132" s="32"/>
      <c r="H132" s="30" t="str">
        <f t="shared" si="15"/>
        <v/>
      </c>
      <c r="I132" s="71"/>
      <c r="J132" s="65"/>
      <c r="K132" s="38"/>
    </row>
    <row r="133" spans="1:11" ht="42" customHeight="1" x14ac:dyDescent="0.25">
      <c r="A133" s="46"/>
      <c r="B133" s="37" t="s">
        <v>47</v>
      </c>
      <c r="C133" s="37"/>
      <c r="D133" s="30"/>
      <c r="E133" s="30"/>
      <c r="F133" s="30"/>
      <c r="G133" s="32"/>
      <c r="H133" s="30" t="str">
        <f t="shared" si="15"/>
        <v/>
      </c>
      <c r="I133" s="71"/>
      <c r="J133" s="65"/>
      <c r="K133" s="38"/>
    </row>
    <row r="134" spans="1:11" ht="46.5" customHeight="1" x14ac:dyDescent="0.25">
      <c r="A134" s="47"/>
      <c r="B134" s="37" t="s">
        <v>211</v>
      </c>
      <c r="C134" s="37"/>
      <c r="D134" s="30"/>
      <c r="E134" s="30"/>
      <c r="F134" s="30"/>
      <c r="G134" s="32"/>
      <c r="H134" s="30" t="str">
        <f t="shared" si="15"/>
        <v/>
      </c>
      <c r="I134" s="71"/>
      <c r="J134" s="65"/>
      <c r="K134" s="38"/>
    </row>
    <row r="135" spans="1:11" s="2" customFormat="1" ht="24.95" customHeight="1" x14ac:dyDescent="0.25">
      <c r="A135" s="67" t="s">
        <v>48</v>
      </c>
      <c r="B135" s="67"/>
      <c r="C135" s="67"/>
      <c r="D135" s="16"/>
      <c r="E135" s="16"/>
      <c r="F135" s="16"/>
      <c r="G135" s="16"/>
      <c r="H135" s="16"/>
      <c r="I135" s="16"/>
      <c r="J135" s="65"/>
      <c r="K135" s="40"/>
    </row>
    <row r="136" spans="1:11" ht="49.5" customHeight="1" x14ac:dyDescent="0.25">
      <c r="A136" s="33" t="s">
        <v>212</v>
      </c>
      <c r="B136" s="37" t="s">
        <v>213</v>
      </c>
      <c r="C136" s="37"/>
      <c r="D136" s="30"/>
      <c r="E136" s="30"/>
      <c r="F136" s="30"/>
      <c r="G136" s="32"/>
      <c r="H136" s="30" t="str">
        <f t="shared" ref="H136" si="16">IF(G136&lt;&gt;"","",IF(COUNTA(D136:F136)=0,"",COUNTA(D136)*0+COUNTA(E136)*1+COUNTA(F136)*2))</f>
        <v/>
      </c>
      <c r="I136" s="70">
        <f>IF(COUNTBLANK(H136:H138)=2,"",SUM(H136:H138))</f>
        <v>0</v>
      </c>
      <c r="J136" s="65"/>
      <c r="K136" s="38"/>
    </row>
    <row r="137" spans="1:11" ht="107.1" customHeight="1" x14ac:dyDescent="0.25">
      <c r="A137" s="33" t="s">
        <v>229</v>
      </c>
      <c r="B137" s="37" t="s">
        <v>230</v>
      </c>
      <c r="C137" s="37"/>
      <c r="D137" s="30"/>
      <c r="E137" s="30"/>
      <c r="F137" s="30"/>
      <c r="G137" s="32"/>
      <c r="H137" s="30" t="str">
        <f t="shared" ref="H137:H138" si="17">IF(G137&lt;&gt;"","",IF(COUNTA(D137:F137)=0,"",COUNTA(D137)*0+COUNTA(E137)*1+COUNTA(F137)*2))</f>
        <v/>
      </c>
      <c r="I137" s="70"/>
      <c r="J137" s="65"/>
      <c r="K137" s="38"/>
    </row>
    <row r="138" spans="1:11" ht="47.1" customHeight="1" x14ac:dyDescent="0.25">
      <c r="A138" s="33" t="s">
        <v>214</v>
      </c>
      <c r="B138" s="37" t="s">
        <v>215</v>
      </c>
      <c r="C138" s="37"/>
      <c r="D138" s="30"/>
      <c r="E138" s="30"/>
      <c r="F138" s="30"/>
      <c r="G138" s="32"/>
      <c r="H138" s="30" t="str">
        <f t="shared" si="17"/>
        <v/>
      </c>
      <c r="I138" s="96"/>
      <c r="J138" s="65"/>
      <c r="K138" s="38"/>
    </row>
  </sheetData>
  <sheetProtection formatColumns="0" formatRows="0"/>
  <mergeCells count="69">
    <mergeCell ref="J106:J138"/>
    <mergeCell ref="I122:I125"/>
    <mergeCell ref="I127:I134"/>
    <mergeCell ref="I136:I138"/>
    <mergeCell ref="A121:C121"/>
    <mergeCell ref="A126:C126"/>
    <mergeCell ref="A135:C135"/>
    <mergeCell ref="B10:C10"/>
    <mergeCell ref="B11:C11"/>
    <mergeCell ref="B13:C13"/>
    <mergeCell ref="B12:C12"/>
    <mergeCell ref="A119:C119"/>
    <mergeCell ref="A79:C79"/>
    <mergeCell ref="A88:C88"/>
    <mergeCell ref="A96:C96"/>
    <mergeCell ref="A105:C105"/>
    <mergeCell ref="A104:C104"/>
    <mergeCell ref="A111:C111"/>
    <mergeCell ref="A85:C85"/>
    <mergeCell ref="A62:C62"/>
    <mergeCell ref="A58:C58"/>
    <mergeCell ref="A32:C32"/>
    <mergeCell ref="A33:C33"/>
    <mergeCell ref="J7:J18"/>
    <mergeCell ref="I17:I18"/>
    <mergeCell ref="A1:K1"/>
    <mergeCell ref="D2:G2"/>
    <mergeCell ref="H2:H4"/>
    <mergeCell ref="I2:I4"/>
    <mergeCell ref="J2:J4"/>
    <mergeCell ref="K2:K4"/>
    <mergeCell ref="A2:C4"/>
    <mergeCell ref="A5:C5"/>
    <mergeCell ref="A6:C6"/>
    <mergeCell ref="A16:C16"/>
    <mergeCell ref="B7:C7"/>
    <mergeCell ref="B8:C8"/>
    <mergeCell ref="B15:C15"/>
    <mergeCell ref="B9:C9"/>
    <mergeCell ref="B14:C14"/>
    <mergeCell ref="I21:I25"/>
    <mergeCell ref="A44:C44"/>
    <mergeCell ref="A19:C19"/>
    <mergeCell ref="I112:I118"/>
    <mergeCell ref="I64:I78"/>
    <mergeCell ref="I106:I110"/>
    <mergeCell ref="I80:I84"/>
    <mergeCell ref="I86:I87"/>
    <mergeCell ref="I89:I95"/>
    <mergeCell ref="I34:I43"/>
    <mergeCell ref="I45:I57"/>
    <mergeCell ref="I59:I61"/>
    <mergeCell ref="A20:C20"/>
    <mergeCell ref="A26:C26"/>
    <mergeCell ref="I97:I103"/>
    <mergeCell ref="J64:J103"/>
    <mergeCell ref="B31:C31"/>
    <mergeCell ref="B30:C30"/>
    <mergeCell ref="I27:I31"/>
    <mergeCell ref="J21:J31"/>
    <mergeCell ref="A63:C63"/>
    <mergeCell ref="J34:J61"/>
    <mergeCell ref="B24:C24"/>
    <mergeCell ref="B25:C25"/>
    <mergeCell ref="B17:C17"/>
    <mergeCell ref="B18:C18"/>
    <mergeCell ref="B21:C21"/>
    <mergeCell ref="B22:C22"/>
    <mergeCell ref="B23:C23"/>
  </mergeCells>
  <pageMargins left="0.70866141732283472" right="0.70866141732283472" top="0.74803149606299213" bottom="0.74803149606299213" header="0.31496062992125984" footer="0.31496062992125984"/>
  <pageSetup paperSize="9" scale="65" fitToHeight="3" orientation="landscape" r:id="rId1"/>
  <headerFooter>
    <oddFooter>&amp;CINS FORM 88 - rév. 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D25"/>
  <sheetViews>
    <sheetView showGridLines="0" workbookViewId="0">
      <selection activeCell="D3" sqref="D3"/>
    </sheetView>
  </sheetViews>
  <sheetFormatPr baseColWidth="10" defaultRowHeight="15" x14ac:dyDescent="0.25"/>
  <cols>
    <col min="1" max="1" width="68.42578125" bestFit="1" customWidth="1"/>
    <col min="2" max="2" width="12.42578125" customWidth="1"/>
    <col min="3" max="3" width="4.85546875" bestFit="1" customWidth="1"/>
  </cols>
  <sheetData>
    <row r="1" spans="1:4" ht="8.4499999999999993" customHeight="1" x14ac:dyDescent="0.25"/>
    <row r="2" spans="1:4" ht="31.35" customHeight="1" x14ac:dyDescent="0.25">
      <c r="A2" s="49" t="s">
        <v>49</v>
      </c>
      <c r="B2" s="50" t="s">
        <v>1</v>
      </c>
      <c r="C2" s="48"/>
      <c r="D2" s="48"/>
    </row>
    <row r="3" spans="1:4" ht="25.35" customHeight="1" x14ac:dyDescent="0.25">
      <c r="A3" s="51" t="s">
        <v>14</v>
      </c>
      <c r="B3" s="53">
        <f>AUTOEVALUCIÓN!J7/(22-2*COUNTA(AUTOEVALUCIÓN!G7:'AUTOEVALUCIÓN'!G18))</f>
        <v>0</v>
      </c>
      <c r="C3" s="56">
        <f>1-B3</f>
        <v>1</v>
      </c>
      <c r="D3" s="48"/>
    </row>
    <row r="4" spans="1:4" ht="25.35" customHeight="1" x14ac:dyDescent="0.25">
      <c r="A4" s="52" t="s">
        <v>15</v>
      </c>
      <c r="B4" s="54" t="e">
        <f>AUTOEVALUCIÓN!I7/(18-2*COUNTA(AUTOEVALUCIÓN!G7:'AUTOEVALUCIÓN'!G15))</f>
        <v>#VALUE!</v>
      </c>
      <c r="C4" s="56" t="e">
        <f t="shared" ref="C4:C25" si="0">1-B4</f>
        <v>#VALUE!</v>
      </c>
      <c r="D4" s="48"/>
    </row>
    <row r="5" spans="1:4" ht="25.35" customHeight="1" x14ac:dyDescent="0.25">
      <c r="A5" s="52" t="s">
        <v>19</v>
      </c>
      <c r="B5" s="54">
        <f>AUTOEVALUCIÓN!I17/(4-2*COUNTA(AUTOEVALUCIÓN!G17:'AUTOEVALUCIÓN'!G18))</f>
        <v>0</v>
      </c>
      <c r="C5" s="56">
        <f t="shared" si="0"/>
        <v>1</v>
      </c>
      <c r="D5" s="48"/>
    </row>
    <row r="6" spans="1:4" ht="25.35" customHeight="1" x14ac:dyDescent="0.25">
      <c r="A6" s="51" t="s">
        <v>20</v>
      </c>
      <c r="B6" s="53" t="e">
        <f>AUTOEVALUCIÓN!J21/(20-2*COUNTA(AUTOEVALUCIÓN!G21:'AUTOEVALUCIÓN'!G31))</f>
        <v>#VALUE!</v>
      </c>
      <c r="C6" s="56" t="e">
        <f t="shared" si="0"/>
        <v>#VALUE!</v>
      </c>
      <c r="D6" s="48"/>
    </row>
    <row r="7" spans="1:4" ht="25.35" customHeight="1" x14ac:dyDescent="0.25">
      <c r="A7" s="52" t="s">
        <v>50</v>
      </c>
      <c r="B7" s="54" t="e">
        <f>AUTOEVALUCIÓN!I21/(10-2*COUNTA(AUTOEVALUCIÓN!G21:'AUTOEVALUCIÓN'!G25))</f>
        <v>#VALUE!</v>
      </c>
      <c r="C7" s="56" t="e">
        <f t="shared" si="0"/>
        <v>#VALUE!</v>
      </c>
      <c r="D7" s="48"/>
    </row>
    <row r="8" spans="1:4" ht="25.35" customHeight="1" x14ac:dyDescent="0.25">
      <c r="A8" s="52" t="s">
        <v>51</v>
      </c>
      <c r="B8" s="55" t="e">
        <f>AUTOEVALUCIÓN!I27/(10-2*COUNTA(AUTOEVALUCIÓN!G27:'AUTOEVALUCIÓN'!G31))</f>
        <v>#VALUE!</v>
      </c>
      <c r="C8" s="56" t="e">
        <f t="shared" si="0"/>
        <v>#VALUE!</v>
      </c>
      <c r="D8" s="48"/>
    </row>
    <row r="9" spans="1:4" ht="25.35" customHeight="1" x14ac:dyDescent="0.25">
      <c r="A9" s="51" t="s">
        <v>24</v>
      </c>
      <c r="B9" s="53">
        <f>AUTOEVALUCIÓN!J34/(52-2*COUNTA(AUTOEVALUCIÓN!G34:'AUTOEVALUCIÓN'!G61))</f>
        <v>0</v>
      </c>
      <c r="C9" s="56">
        <f t="shared" si="0"/>
        <v>1</v>
      </c>
      <c r="D9" s="48"/>
    </row>
    <row r="10" spans="1:4" ht="25.35" customHeight="1" x14ac:dyDescent="0.25">
      <c r="A10" s="52" t="s">
        <v>25</v>
      </c>
      <c r="B10" s="54" t="e">
        <f>AUTOEVALUCIÓN!I34/(20-2*COUNTA(AUTOEVALUCIÓN!G34:'AUTOEVALUCIÓN'!G43))</f>
        <v>#VALUE!</v>
      </c>
      <c r="C10" s="56" t="e">
        <f t="shared" si="0"/>
        <v>#VALUE!</v>
      </c>
      <c r="D10" s="48"/>
    </row>
    <row r="11" spans="1:4" ht="25.35" customHeight="1" x14ac:dyDescent="0.25">
      <c r="A11" s="52" t="s">
        <v>28</v>
      </c>
      <c r="B11" s="54">
        <f>AUTOEVALUCIÓN!I45/(26-2*COUNTA(AUTOEVALUCIÓN!G45:'AUTOEVALUCIÓN'!G57))</f>
        <v>0</v>
      </c>
      <c r="C11" s="56">
        <f t="shared" si="0"/>
        <v>1</v>
      </c>
      <c r="D11" s="48"/>
    </row>
    <row r="12" spans="1:4" ht="25.35" customHeight="1" x14ac:dyDescent="0.25">
      <c r="A12" s="52" t="s">
        <v>30</v>
      </c>
      <c r="B12" s="54" t="e">
        <f>AUTOEVALUCIÓN!I59/(6-2*COUNTA(AUTOEVALUCIÓN!G59:'AUTOEVALUCIÓN'!G61))</f>
        <v>#VALUE!</v>
      </c>
      <c r="C12" s="56" t="e">
        <f t="shared" si="0"/>
        <v>#VALUE!</v>
      </c>
      <c r="D12" s="48"/>
    </row>
    <row r="13" spans="1:4" ht="25.35" customHeight="1" x14ac:dyDescent="0.25">
      <c r="A13" s="51" t="s">
        <v>31</v>
      </c>
      <c r="B13" s="53" t="e">
        <f>AUTOEVALUCIÓN!J64/(72-2*COUNTA(AUTOEVALUCIÓN!G64:'AUTOEVALUCIÓN'!G103))</f>
        <v>#VALUE!</v>
      </c>
      <c r="C13" s="56" t="e">
        <f t="shared" si="0"/>
        <v>#VALUE!</v>
      </c>
      <c r="D13" s="48"/>
    </row>
    <row r="14" spans="1:4" ht="25.35" customHeight="1" x14ac:dyDescent="0.25">
      <c r="A14" s="52" t="s">
        <v>32</v>
      </c>
      <c r="B14" s="54" t="e">
        <f>AUTOEVALUCIÓN!I64/(30-2*COUNTA(AUTOEVALUCIÓN!G64:'AUTOEVALUCIÓN'!G78))</f>
        <v>#VALUE!</v>
      </c>
      <c r="C14" s="56" t="e">
        <f t="shared" si="0"/>
        <v>#VALUE!</v>
      </c>
      <c r="D14" s="48"/>
    </row>
    <row r="15" spans="1:4" ht="30.75" customHeight="1" x14ac:dyDescent="0.25">
      <c r="A15" s="52" t="s">
        <v>52</v>
      </c>
      <c r="B15" s="54" t="e">
        <f>AUTOEVALUCIÓN!I80/(10-2*COUNTA(AUTOEVALUCIÓN!G80:'AUTOEVALUCIÓN'!G84))</f>
        <v>#VALUE!</v>
      </c>
      <c r="C15" s="56" t="e">
        <f t="shared" si="0"/>
        <v>#VALUE!</v>
      </c>
      <c r="D15" s="48"/>
    </row>
    <row r="16" spans="1:4" ht="25.35" customHeight="1" x14ac:dyDescent="0.25">
      <c r="A16" s="52" t="s">
        <v>36</v>
      </c>
      <c r="B16" s="54" t="e">
        <f>AUTOEVALUCIÓN!I86/(4-2*COUNTA(AUTOEVALUCIÓN!G86:'AUTOEVALUCIÓN'!G87))</f>
        <v>#VALUE!</v>
      </c>
      <c r="C16" s="56" t="e">
        <f t="shared" si="0"/>
        <v>#VALUE!</v>
      </c>
      <c r="D16" s="48"/>
    </row>
    <row r="17" spans="1:4" ht="25.35" customHeight="1" x14ac:dyDescent="0.25">
      <c r="A17" s="52" t="s">
        <v>37</v>
      </c>
      <c r="B17" s="54" t="e">
        <f>AUTOEVALUCIÓN!I89/(14-2*COUNTA(AUTOEVALUCIÓN!G89:'AUTOEVALUCIÓN'!G95))</f>
        <v>#VALUE!</v>
      </c>
      <c r="C17" s="56" t="e">
        <f t="shared" si="0"/>
        <v>#VALUE!</v>
      </c>
      <c r="D17" s="48"/>
    </row>
    <row r="18" spans="1:4" ht="31.35" customHeight="1" x14ac:dyDescent="0.25">
      <c r="A18" s="52" t="s">
        <v>231</v>
      </c>
      <c r="B18" s="54" t="e">
        <f>AUTOEVALUCIÓN!I97/(14-2*COUNTA(AUTOEVALUCIÓN!G97:'AUTOEVALUCIÓN'!G103))</f>
        <v>#VALUE!</v>
      </c>
      <c r="C18" s="56" t="e">
        <f t="shared" si="0"/>
        <v>#VALUE!</v>
      </c>
      <c r="D18" s="48"/>
    </row>
    <row r="19" spans="1:4" ht="27.75" customHeight="1" x14ac:dyDescent="0.25">
      <c r="A19" s="51" t="s">
        <v>39</v>
      </c>
      <c r="B19" s="53">
        <f>AUTOEVALUCIÓN!J106/(56-2*COUNTA(AUTOEVALUCIÓN!G106:'AUTOEVALUCIÓN'!G138))</f>
        <v>0</v>
      </c>
      <c r="C19" s="56">
        <f t="shared" si="0"/>
        <v>1</v>
      </c>
      <c r="D19" s="48"/>
    </row>
    <row r="20" spans="1:4" ht="24.75" customHeight="1" x14ac:dyDescent="0.25">
      <c r="A20" s="52" t="s">
        <v>40</v>
      </c>
      <c r="B20" s="54">
        <f>AUTOEVALUCIÓN!I106/(10-2*COUNTA(AUTOEVALUCIÓN!G106:'AUTOEVALUCIÓN'!G110))</f>
        <v>0</v>
      </c>
      <c r="C20" s="56">
        <f t="shared" si="0"/>
        <v>1</v>
      </c>
      <c r="D20" s="48"/>
    </row>
    <row r="21" spans="1:4" ht="24.75" customHeight="1" x14ac:dyDescent="0.25">
      <c r="A21" s="52" t="s">
        <v>42</v>
      </c>
      <c r="B21" s="54">
        <f>AUTOEVALUCIÓN!I112/(14-2*COUNTA(AUTOEVALUCIÓN!G112:'AUTOEVALUCIÓN'!G118))</f>
        <v>0</v>
      </c>
      <c r="C21" s="56">
        <f t="shared" si="0"/>
        <v>1</v>
      </c>
      <c r="D21" s="48"/>
    </row>
    <row r="22" spans="1:4" ht="24.75" customHeight="1" x14ac:dyDescent="0.25">
      <c r="A22" s="52" t="s">
        <v>53</v>
      </c>
      <c r="B22" s="54">
        <f>AUTOEVALUCIÓN!I120/(2-2*COUNTA(AUTOEVALUCIÓN!G120:'AUTOEVALUCIÓN'!G120))</f>
        <v>0</v>
      </c>
      <c r="C22" s="56">
        <f t="shared" si="0"/>
        <v>1</v>
      </c>
      <c r="D22" s="48"/>
    </row>
    <row r="23" spans="1:4" ht="24.75" customHeight="1" x14ac:dyDescent="0.25">
      <c r="A23" s="52" t="s">
        <v>44</v>
      </c>
      <c r="B23" s="54">
        <f>AUTOEVALUCIÓN!I122/(8-2*COUNTA(AUTOEVALUCIÓN!G122:'AUTOEVALUCIÓN'!G125))</f>
        <v>0</v>
      </c>
      <c r="C23" s="56">
        <f t="shared" si="0"/>
        <v>1</v>
      </c>
      <c r="D23" s="48"/>
    </row>
    <row r="24" spans="1:4" ht="24.75" customHeight="1" x14ac:dyDescent="0.25">
      <c r="A24" s="52" t="s">
        <v>45</v>
      </c>
      <c r="B24" s="54">
        <f>AUTOEVALUCIÓN!I127/(16-2*COUNTA(AUTOEVALUCIÓN!G127:'AUTOEVALUCIÓN'!G134))</f>
        <v>0</v>
      </c>
      <c r="C24" s="56">
        <f t="shared" si="0"/>
        <v>1</v>
      </c>
      <c r="D24" s="48"/>
    </row>
    <row r="25" spans="1:4" ht="24.75" customHeight="1" x14ac:dyDescent="0.25">
      <c r="A25" s="52" t="s">
        <v>48</v>
      </c>
      <c r="B25" s="54">
        <f>AUTOEVALUCIÓN!I136/(6-2*COUNTA(AUTOEVALUCIÓN!G136:'AUTOEVALUCIÓN'!G138))</f>
        <v>0</v>
      </c>
      <c r="C25" s="56">
        <f t="shared" si="0"/>
        <v>1</v>
      </c>
      <c r="D25" s="48"/>
    </row>
  </sheetData>
  <conditionalFormatting sqref="B3:B25">
    <cfRule type="cellIs" dxfId="2" priority="4" operator="equal">
      <formula>1</formula>
    </cfRule>
    <cfRule type="cellIs" dxfId="1" priority="5" operator="between">
      <formula>0.5</formula>
      <formula>0.99</formula>
    </cfRule>
    <cfRule type="cellIs" dxfId="0" priority="6" operator="lessThan">
      <formula>0.5</formula>
    </cfRule>
  </conditionalFormatting>
  <pageMargins left="0.70866141732283472" right="0.70866141732283472" top="0.74803149606299213" bottom="0.74803149606299213" header="0.31496062992125984" footer="0.31496062992125984"/>
  <pageSetup paperSize="9" scale="49" orientation="landscape" r:id="rId1"/>
  <headerFooter>
    <oddFooter>&amp;CINS FORM 88 - rév. 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30081B18FFF8408D5D474990EB19D6" ma:contentTypeVersion="5" ma:contentTypeDescription="Crear nuevo documento." ma:contentTypeScope="" ma:versionID="c8ab463dae5a40077eb49bb4cfc21cb3">
  <xsd:schema xmlns:xsd="http://www.w3.org/2001/XMLSchema" xmlns:xs="http://www.w3.org/2001/XMLSchema" xmlns:p="http://schemas.microsoft.com/office/2006/metadata/properties" xmlns:ns2="a8a062ff-379f-4233-a8cb-b40b580f9238" targetNamespace="http://schemas.microsoft.com/office/2006/metadata/properties" ma:root="true" ma:fieldsID="e6e1b98b3c132666bc9fc2a378f768f9" ns2:_="">
    <xsd:import namespace="a8a062ff-379f-4233-a8cb-b40b580f92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a062ff-379f-4233-a8cb-b40b580f92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B99855-F1FB-4073-9422-5D589EAC8CBD}">
  <ds:schemaRefs>
    <ds:schemaRef ds:uri="http://schemas.microsoft.com/office/2006/metadata/properties"/>
    <ds:schemaRef ds:uri="http://schemas.openxmlformats.org/package/2006/metadata/core-properties"/>
    <ds:schemaRef ds:uri="http://purl.org/dc/dcmitype/"/>
    <ds:schemaRef ds:uri="http://purl.org/dc/terms/"/>
    <ds:schemaRef ds:uri="a8a062ff-379f-4233-a8cb-b40b580f9238"/>
    <ds:schemaRef ds:uri="http://schemas.microsoft.com/office/2006/documentManagement/typ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EEF7518F-F816-4078-9E5D-895039DCC20C}">
  <ds:schemaRefs>
    <ds:schemaRef ds:uri="http://schemas.microsoft.com/sharepoint/v3/contenttype/forms"/>
  </ds:schemaRefs>
</ds:datastoreItem>
</file>

<file path=customXml/itemProps3.xml><?xml version="1.0" encoding="utf-8"?>
<ds:datastoreItem xmlns:ds="http://schemas.openxmlformats.org/officeDocument/2006/customXml" ds:itemID="{C77FE4AB-538F-4DE3-993B-92F02B696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a062ff-379f-4233-a8cb-b40b580f9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PORTADA</vt:lpstr>
      <vt:lpstr>AUTOEVALUCIÓN</vt:lpstr>
      <vt:lpstr>GRÁFICOS</vt:lpstr>
    </vt:vector>
  </TitlesOfParts>
  <Company>COFRAC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Compétences objets d'une accréditation inspection</dc:title>
  <dc:creator>Section Inspection</dc:creator>
  <cp:lastModifiedBy>Luis Manuel Rodriguez Martín</cp:lastModifiedBy>
  <cp:lastPrinted>2019-09-30T11:35:51Z</cp:lastPrinted>
  <dcterms:created xsi:type="dcterms:W3CDTF">2017-09-21T12:58:52Z</dcterms:created>
  <dcterms:modified xsi:type="dcterms:W3CDTF">2022-07-22T09:26:46Z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0x0101002F30081B18FFF8408D5D474990EB19D6</vt:lpwstr>
  </property>
</Properties>
</file>