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sabel\Desktop\"/>
    </mc:Choice>
  </mc:AlternateContent>
  <xr:revisionPtr revIDLastSave="0" documentId="8_{1E4EE88F-CC50-4E9D-9A6B-918C19556672}" xr6:coauthVersionLast="47" xr6:coauthVersionMax="47" xr10:uidLastSave="{00000000-0000-0000-0000-000000000000}"/>
  <bookViews>
    <workbookView xWindow="-120" yWindow="-120" windowWidth="29040" windowHeight="15840" activeTab="1" xr2:uid="{18A2C2AD-930D-4FEF-B9E0-6663D87CD6C4}"/>
  </bookViews>
  <sheets>
    <sheet name="Portada" sheetId="2" r:id="rId1"/>
    <sheet name="Autodiagnóstico 2023" sheetId="4" r:id="rId2"/>
    <sheet name="Gráficos 2023" sheetId="6" r:id="rId3"/>
  </sheets>
  <definedNames>
    <definedName name="_xlnm.Print_Area" localSheetId="1">'Autodiagnóstico 2023'!$A$1:$V$190</definedName>
    <definedName name="_xlnm.Print_Area" localSheetId="2">'Gráficos 2023'!$B$1:$S$29</definedName>
    <definedName name="Epi">'Autodiagnóstico 2023'!$C:$C</definedName>
    <definedName name="puntos">'Autodiagnóstico 2023'!$S:$S</definedName>
    <definedName name="puntos_epi">'Autodiagnóstico 2023'!$T:$T</definedName>
    <definedName name="puntos_requi">'Autodiagnóstico 2023'!$U:$U</definedName>
    <definedName name="_xlnm.Print_Titles" localSheetId="1">'Autodiagnóstico 2023'!$3:$3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51" i="4" l="1"/>
  <c r="T150" i="4" s="1"/>
  <c r="S184" i="4"/>
  <c r="S189" i="4"/>
  <c r="S188" i="4"/>
  <c r="S187" i="4"/>
  <c r="S186" i="4"/>
  <c r="S185" i="4"/>
  <c r="S181" i="4"/>
  <c r="S180" i="4"/>
  <c r="S179" i="4"/>
  <c r="S177" i="4"/>
  <c r="S176" i="4"/>
  <c r="S175" i="4"/>
  <c r="S174" i="4"/>
  <c r="S173" i="4"/>
  <c r="S171" i="4"/>
  <c r="S170" i="4"/>
  <c r="S169" i="4"/>
  <c r="S167" i="4"/>
  <c r="S166" i="4"/>
  <c r="S165" i="4"/>
  <c r="S163" i="4"/>
  <c r="S162" i="4"/>
  <c r="S160" i="4"/>
  <c r="S159" i="4"/>
  <c r="S158" i="4"/>
  <c r="S156" i="4"/>
  <c r="S155" i="4"/>
  <c r="S154" i="4"/>
  <c r="S153" i="4"/>
  <c r="S149" i="4"/>
  <c r="T148" i="4" s="1"/>
  <c r="S146" i="4"/>
  <c r="T145" i="4" s="1"/>
  <c r="S144" i="4"/>
  <c r="T143" i="4" s="1"/>
  <c r="S142" i="4"/>
  <c r="S141" i="4"/>
  <c r="S140" i="4"/>
  <c r="S139" i="4"/>
  <c r="S138" i="4"/>
  <c r="S137" i="4"/>
  <c r="S135" i="4"/>
  <c r="T134" i="4" s="1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5" i="4"/>
  <c r="T84" i="4" s="1"/>
  <c r="S82" i="4"/>
  <c r="S81" i="4"/>
  <c r="S80" i="4"/>
  <c r="S79" i="4"/>
  <c r="S78" i="4"/>
  <c r="S77" i="4"/>
  <c r="S76" i="4"/>
  <c r="S74" i="4"/>
  <c r="S73" i="4"/>
  <c r="S71" i="4"/>
  <c r="S70" i="4"/>
  <c r="S69" i="4"/>
  <c r="S68" i="4"/>
  <c r="S67" i="4"/>
  <c r="S66" i="4"/>
  <c r="S65" i="4"/>
  <c r="S63" i="4"/>
  <c r="S62" i="4"/>
  <c r="S61" i="4"/>
  <c r="S59" i="4"/>
  <c r="S58" i="4"/>
  <c r="S57" i="4"/>
  <c r="S56" i="4"/>
  <c r="S55" i="4"/>
  <c r="S54" i="4"/>
  <c r="S53" i="4"/>
  <c r="S51" i="4"/>
  <c r="S50" i="4"/>
  <c r="S49" i="4"/>
  <c r="S48" i="4"/>
  <c r="S47" i="4"/>
  <c r="S46" i="4"/>
  <c r="S45" i="4"/>
  <c r="S44" i="4"/>
  <c r="S42" i="4"/>
  <c r="S41" i="4"/>
  <c r="S40" i="4"/>
  <c r="S39" i="4"/>
  <c r="S38" i="4"/>
  <c r="S37" i="4"/>
  <c r="S36" i="4"/>
  <c r="S33" i="4"/>
  <c r="T32" i="4" s="1"/>
  <c r="S31" i="4"/>
  <c r="S30" i="4"/>
  <c r="S28" i="4"/>
  <c r="S27" i="4"/>
  <c r="S26" i="4"/>
  <c r="S24" i="4"/>
  <c r="T23" i="4" s="1"/>
  <c r="S22" i="4"/>
  <c r="S21" i="4"/>
  <c r="S19" i="4"/>
  <c r="S18" i="4"/>
  <c r="S15" i="4"/>
  <c r="S14" i="4"/>
  <c r="S13" i="4"/>
  <c r="S12" i="4"/>
  <c r="S10" i="4"/>
  <c r="S9" i="4"/>
  <c r="S7" i="4"/>
  <c r="S6" i="4"/>
  <c r="C48" i="4"/>
  <c r="C185" i="4"/>
  <c r="C186" i="4"/>
  <c r="C187" i="4"/>
  <c r="C188" i="4"/>
  <c r="C189" i="4"/>
  <c r="C159" i="4"/>
  <c r="C142" i="4"/>
  <c r="C135" i="4"/>
  <c r="C129" i="4"/>
  <c r="C124" i="4"/>
  <c r="C125" i="4"/>
  <c r="C126" i="4"/>
  <c r="C127" i="4"/>
  <c r="C112" i="4"/>
  <c r="C113" i="4"/>
  <c r="C114" i="4"/>
  <c r="C104" i="4"/>
  <c r="C92" i="4"/>
  <c r="C88" i="4"/>
  <c r="C82" i="4"/>
  <c r="C79" i="4"/>
  <c r="C77" i="4"/>
  <c r="C37" i="4"/>
  <c r="C27" i="4"/>
  <c r="C15" i="4"/>
  <c r="C7" i="4"/>
  <c r="C8" i="4"/>
  <c r="C9" i="4"/>
  <c r="C10" i="4"/>
  <c r="C11" i="4"/>
  <c r="C12" i="4"/>
  <c r="C13" i="4"/>
  <c r="C14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8" i="4"/>
  <c r="C39" i="4"/>
  <c r="C40" i="4"/>
  <c r="C41" i="4"/>
  <c r="C42" i="4"/>
  <c r="C43" i="4"/>
  <c r="C44" i="4"/>
  <c r="C45" i="4"/>
  <c r="C46" i="4"/>
  <c r="C47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8" i="4"/>
  <c r="C80" i="4"/>
  <c r="C81" i="4"/>
  <c r="C83" i="4"/>
  <c r="C84" i="4"/>
  <c r="C85" i="4"/>
  <c r="C86" i="4"/>
  <c r="C87" i="4"/>
  <c r="C89" i="4"/>
  <c r="C90" i="4"/>
  <c r="C91" i="4"/>
  <c r="C93" i="4"/>
  <c r="C94" i="4"/>
  <c r="C95" i="4"/>
  <c r="C96" i="4"/>
  <c r="C97" i="4"/>
  <c r="C98" i="4"/>
  <c r="C99" i="4"/>
  <c r="C100" i="4"/>
  <c r="C101" i="4"/>
  <c r="C102" i="4"/>
  <c r="C103" i="4"/>
  <c r="C105" i="4"/>
  <c r="C106" i="4"/>
  <c r="C107" i="4"/>
  <c r="C108" i="4"/>
  <c r="C109" i="4"/>
  <c r="C110" i="4"/>
  <c r="C111" i="4"/>
  <c r="C115" i="4"/>
  <c r="C116" i="4"/>
  <c r="C117" i="4"/>
  <c r="C118" i="4"/>
  <c r="C119" i="4"/>
  <c r="C120" i="4"/>
  <c r="C121" i="4"/>
  <c r="C122" i="4"/>
  <c r="C123" i="4"/>
  <c r="C128" i="4"/>
  <c r="C130" i="4"/>
  <c r="C131" i="4"/>
  <c r="C132" i="4"/>
  <c r="C133" i="4"/>
  <c r="C134" i="4"/>
  <c r="C136" i="4"/>
  <c r="C137" i="4"/>
  <c r="C138" i="4"/>
  <c r="C139" i="4"/>
  <c r="C140" i="4"/>
  <c r="C141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4" i="4"/>
  <c r="C4" i="4"/>
  <c r="C23" i="6" s="1"/>
  <c r="C5" i="4"/>
  <c r="C6" i="4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1" i="6"/>
  <c r="C29" i="6" l="1"/>
  <c r="C30" i="6"/>
  <c r="C33" i="6"/>
  <c r="C32" i="6"/>
  <c r="C13" i="6"/>
  <c r="C27" i="6"/>
  <c r="C10" i="6"/>
  <c r="T118" i="4"/>
  <c r="C26" i="6" s="1"/>
  <c r="T75" i="4"/>
  <c r="C21" i="6" s="1"/>
  <c r="T178" i="4"/>
  <c r="C40" i="6" s="1"/>
  <c r="T183" i="4"/>
  <c r="U182" i="4" s="1"/>
  <c r="C41" i="6" s="1"/>
  <c r="T161" i="4"/>
  <c r="C36" i="6" s="1"/>
  <c r="T172" i="4"/>
  <c r="C39" i="6" s="1"/>
  <c r="T152" i="4"/>
  <c r="C34" i="6" s="1"/>
  <c r="T164" i="4"/>
  <c r="C37" i="6" s="1"/>
  <c r="T168" i="4"/>
  <c r="C38" i="6" s="1"/>
  <c r="T157" i="4"/>
  <c r="C35" i="6" s="1"/>
  <c r="T136" i="4"/>
  <c r="C28" i="6" s="1"/>
  <c r="T100" i="4"/>
  <c r="C25" i="6" s="1"/>
  <c r="T86" i="4"/>
  <c r="C24" i="6" s="1"/>
  <c r="T72" i="4"/>
  <c r="C20" i="6" s="1"/>
  <c r="T43" i="4"/>
  <c r="C16" i="6" s="1"/>
  <c r="T64" i="4"/>
  <c r="C19" i="6" s="1"/>
  <c r="T52" i="4"/>
  <c r="C17" i="6" s="1"/>
  <c r="T60" i="4"/>
  <c r="C18" i="6" s="1"/>
  <c r="T20" i="4"/>
  <c r="C9" i="6" s="1"/>
  <c r="T35" i="4"/>
  <c r="C15" i="6" s="1"/>
  <c r="T29" i="4"/>
  <c r="C12" i="6" s="1"/>
  <c r="T8" i="4"/>
  <c r="C5" i="6" s="1"/>
  <c r="T25" i="4"/>
  <c r="C11" i="6" s="1"/>
  <c r="T5" i="4"/>
  <c r="C4" i="6" s="1"/>
  <c r="T17" i="4"/>
  <c r="C8" i="6" s="1"/>
  <c r="T11" i="4"/>
  <c r="C6" i="6" s="1"/>
  <c r="U147" i="4" l="1"/>
  <c r="C31" i="6" s="1"/>
  <c r="U83" i="4"/>
  <c r="C22" i="6" s="1"/>
  <c r="U34" i="4"/>
  <c r="C14" i="6" s="1"/>
  <c r="U4" i="4"/>
  <c r="C3" i="6" s="1"/>
  <c r="U16" i="4"/>
  <c r="C7" i="6" s="1"/>
</calcChain>
</file>

<file path=xl/sharedStrings.xml><?xml version="1.0" encoding="utf-8"?>
<sst xmlns="http://schemas.openxmlformats.org/spreadsheetml/2006/main" count="408" uniqueCount="340">
  <si>
    <t>Estaba en el antiguo cuestionario</t>
  </si>
  <si>
    <t>Duda</t>
  </si>
  <si>
    <t>No procede con la nueva norma</t>
  </si>
  <si>
    <t>Nueva pregunta</t>
  </si>
  <si>
    <t>No</t>
  </si>
  <si>
    <t>Parcialmente o en curso</t>
  </si>
  <si>
    <t>Sí, y está implantado (puedo probarlo)</t>
  </si>
  <si>
    <t>No aplicable</t>
  </si>
  <si>
    <t xml:space="preserve">¿Dispone de documentación justificativa de la personalidad jurídica (identidad legal) del laboratorio o de la organización superior a la que pertenece? </t>
  </si>
  <si>
    <t>¿Ha definido políticas relacionadas con la protección de la información confidencial?</t>
  </si>
  <si>
    <t>§4.3</t>
  </si>
  <si>
    <t>¿Los documentos vigentes están disponibles en sus lugares de uso?</t>
  </si>
  <si>
    <t>¿Se ha definido un sistema para identificar las modificaciones efectuadas en los documentos?</t>
  </si>
  <si>
    <t>¿Se define en este procedimiento la responsabilidad de la gestión de las no conformidades y la responsabilidad para autorizar la detención/reanudación de las actividades, así como las acciones a tomar concernientes a los resultados transmitidos?</t>
  </si>
  <si>
    <t>¿Se dispone de un procedimiento relativo a la revisión de las no conformidades y análisis de causas de las mismas, y a la implantación y seguimiento de la eficacia de las acciones correctivas?</t>
  </si>
  <si>
    <t>¿Se llevan a cabo actividades de mejora continua encaminadas a la mejora de la atención al paciente?</t>
  </si>
  <si>
    <t>¿Se comunica el plan de mejora y sus objetivos al personal de la organización?</t>
  </si>
  <si>
    <t>¿Se revisa regularmente que los procedimientos de toma de muestras son adecuados (volumen de muestra ni insuficiente ni excesivo, dispositivos para la toma de muestra, etc.)?</t>
  </si>
  <si>
    <t>¿Se han definido requisitos para los auditores internos?</t>
  </si>
  <si>
    <t>¿Realiza periódicamente revisiones por la dirección que contemplen todos los elementos de entrada exigidos en la norma?</t>
  </si>
  <si>
    <t>¿Se proporciona formación continua para el personal adecuado a las necesidades detectadas?</t>
  </si>
  <si>
    <t>¿Dispone de espacios/instalaciones adecuados para las tareas que se realizan?</t>
  </si>
  <si>
    <t>§5.2.2</t>
  </si>
  <si>
    <t>¿Ha establecido medidas de control del acceso con el fin de garantizar la confidencialidad de la información y la calidad de los análisis?</t>
  </si>
  <si>
    <t>¿Ha tomado medidas para la separación eficaz de áreas donde se realizan actividades incompatibles?</t>
  </si>
  <si>
    <t>¿Ha verificado que los equipos utilizados, incluidos los que no están bajo control permanente del laboratorio, son capaces de lograr el rendimiento requerido y que cumplen con las especificaciones relacionadas con los ensayos (validación / verificación de métodos)?</t>
  </si>
  <si>
    <t>¿Están identificados los equipos?</t>
  </si>
  <si>
    <t>§5.4.2</t>
  </si>
  <si>
    <t>¿Pone el laboratorio a disposición de los pacientes y usuarios de los servicios del laboratorio la información necesaria?</t>
  </si>
  <si>
    <t>¿Se ha definido la información a cumplimentar en la petición /solicitud de análisis?</t>
  </si>
  <si>
    <t>Si el laboratorio acepta peticiones verbales, ¿tiene un procedimiento para su gestión?</t>
  </si>
  <si>
    <t>¿Se han documentado instrucciones para el transporte de muestras y su seguimiento (temperatura, tiempo, integridad)?</t>
  </si>
  <si>
    <t>¿Se han documentado instrucciones y criterios para la conservación y condiciones de almacenamiento de las muestras hasta su análisis?</t>
  </si>
  <si>
    <t>¿Los procedimientos analíticos utilizados por el laboratorio han sido validados para su utilización prevista? Cuando proceda, ¿está basados en guías y recomendaciones de consenso actualizadas?</t>
  </si>
  <si>
    <t>¿Ha identificado las fuentes de incertidumbre y los puntos críticos de los métodos? ¿se encuentran bajo control los puntos críticos o de riesgo identificados?</t>
  </si>
  <si>
    <t>El programa de aseguramiento de la calidad, ¿incluye las actividades que requieren interpretación? ¿participa todo el personal involucrado?</t>
  </si>
  <si>
    <t>¿Se revisan los resultados teniendo en cuenta los resultados de control de calidad, la información clínica disponible y los resultados previos de los pacientes?</t>
  </si>
  <si>
    <t xml:space="preserve"> ¿Ha definido una política relativa al almacenamiento y desecho de muestras?</t>
  </si>
  <si>
    <t>¿Se ha definido el formato y contenido de los informes?</t>
  </si>
  <si>
    <t>¿Ha documentado los comentarios e interpretaciones que se incluyen en el informe y su fundamento?</t>
  </si>
  <si>
    <t>¿Dispone de procedimiento(s) relativos a la modificación de informes?</t>
  </si>
  <si>
    <t xml:space="preserve">¿Se han establecido medidas para asegurar la integridad de los datos incluyendo la protección contra accesos no autorizados, manipulación o pérdida? </t>
  </si>
  <si>
    <t>¿Ha definido niveles de autoridad (permisos) para la utilización del sistema de información (acceso, entrada y/o modificación de datos y resultados de pacientes, comunicación de resultados)?</t>
  </si>
  <si>
    <t>Apartados de la norma UNE-EN ISO 15189</t>
  </si>
  <si>
    <t>%</t>
  </si>
  <si>
    <t>PREPARACIÓN PARA LA ACREDITACIÓN:
HERRAMIENTA DE AUTODIAGNÓSTICO SEGÚN LA NORMA UNE-EN ISO 15189:2023</t>
  </si>
  <si>
    <t>4.  Requisitos generales</t>
  </si>
  <si>
    <t>4.1 Imparcialidad</t>
  </si>
  <si>
    <t>§4.1</t>
  </si>
  <si>
    <t>¿Dispone de evidencias de haber identificado/analizado las amenazas/riesgos a la imparcialidad? ¿Realiza una evaluación periódica?</t>
  </si>
  <si>
    <t>¿Se han tomado medidas para eliminar o minimizar las amenazas identificadas?</t>
  </si>
  <si>
    <t xml:space="preserve">4.2 Confidencialidad </t>
  </si>
  <si>
    <t>§4.2</t>
  </si>
  <si>
    <t xml:space="preserve">4.3 Requisitos relativos a los pacientes </t>
  </si>
  <si>
    <t>¿Existe información pública para pacientes y usuarios sobre el proceso de análisis, costos (si procede) y tiempos de respuesta?</t>
  </si>
  <si>
    <t>Cuando es necesario, ¿se obtiene el consentimiento informado?</t>
  </si>
  <si>
    <t>Cuando corresponda, ¿se informa al paciente o usuarios de los incidentes que han provocado daño al paciente?</t>
  </si>
  <si>
    <t>5.  Requisitos estructurales y de gobernanza</t>
  </si>
  <si>
    <t>5.1. Entidad legal</t>
  </si>
  <si>
    <t>§5.1</t>
  </si>
  <si>
    <t>¿Dispone de la autorización administrativa de funcionamiento como laboratorio clínico otorgada por la autoridad competente-CCAA?</t>
  </si>
  <si>
    <t>5.2. Director del Laboratorio</t>
  </si>
  <si>
    <t>§5.2.3</t>
  </si>
  <si>
    <t>5.3. Actividades del laboratorio</t>
  </si>
  <si>
    <t>§5.3.3</t>
  </si>
  <si>
    <t>¿Se proporciona asesoramiento sobre la elección y utilización de los análisis y el uso de los servicios del laboratorio? (tipo de muestra requerido, indicaciones, limitaciones, frecuencia de solicitud)</t>
  </si>
  <si>
    <t>5.4 Estructura y autoridad</t>
  </si>
  <si>
    <t>§5.4.1</t>
  </si>
  <si>
    <t>¿Se ha descrito la organización del laboratorio, incluyendo responsabilidades, autoridades y relaciones entre todos los miembros del personal?</t>
  </si>
  <si>
    <t xml:space="preserve">¿Ha nombrado a parte de su personal como responsable de calidad? </t>
  </si>
  <si>
    <t>5.5 Objetivos y políticas</t>
  </si>
  <si>
    <t>§5.5</t>
  </si>
  <si>
    <t>¿La dirección de laboratorio ha definido los objetivos y se realiza un seguimiento de los mismos?</t>
  </si>
  <si>
    <t>5.6 Gestión del riesgo</t>
  </si>
  <si>
    <t>§5.6</t>
  </si>
  <si>
    <t>6.  Requisitos de los recursos</t>
  </si>
  <si>
    <t>6.2 Personal</t>
  </si>
  <si>
    <t>§6.2.1</t>
  </si>
  <si>
    <t>¿Se dispone de un programa de inducción (acogida) del personal?</t>
  </si>
  <si>
    <t>§6.2.2</t>
  </si>
  <si>
    <t xml:space="preserve">¿Ha documentado los requisitos de competencia para cada función (titulación, formación, experiencia, habilidades)? </t>
  </si>
  <si>
    <t>¿Se ha seguido un programa de cualificación con cada miembro del personal?</t>
  </si>
  <si>
    <t>¿Se evalúa la competencia del personal para realizar tareas específicas (recepción de muestras, realización de análisis, manejo de equipos específicos, sistema informático, calibración, control de calidad, auditoría, firma y validación de informes, interpretación de resultados)?</t>
  </si>
  <si>
    <t>§6.2.3</t>
  </si>
  <si>
    <t>§6.2.4</t>
  </si>
  <si>
    <t>§6.2.6</t>
  </si>
  <si>
    <t>¿Dispone de procedimientos y registros de los requisitos de competencia, de la descripción de los puestos de trabajo,  del entrenamiento y reentrenamiento, la autorización y el seguimiento de la competencia del personal?</t>
  </si>
  <si>
    <t>6.3 Instalaciones y condiciones ambientales</t>
  </si>
  <si>
    <t>§6.3.1</t>
  </si>
  <si>
    <t>¿Se especifican, controlan y registran las condiciones ambientales necesarias para la realización de los actividades (toma de muestra, análisis,..) si éstas tienen influencia en los resultados?</t>
  </si>
  <si>
    <t>§6.3.2</t>
  </si>
  <si>
    <t>¿Se mantienen las instalaciones en condiciones funcionales y confiables?</t>
  </si>
  <si>
    <t>§6.3.3</t>
  </si>
  <si>
    <t>¿Dispone de espacio de almacenamiento que asegure la integridad de las muestras, equipamiento, reactivos, materiales consumibles, documentos y registros?</t>
  </si>
  <si>
    <t>§6.3.4</t>
  </si>
  <si>
    <t>§6.3.5</t>
  </si>
  <si>
    <t>¿Realiza actividades de toma de muestra?¿Dispone de instalaciones adecuadas?</t>
  </si>
  <si>
    <t>6.4 Equipamiento</t>
  </si>
  <si>
    <t>§6.4.2 y 6.4.3</t>
  </si>
  <si>
    <t>§6.4.4</t>
  </si>
  <si>
    <t>§6.4.5</t>
  </si>
  <si>
    <t>§6.4.6</t>
  </si>
  <si>
    <t>§6.4.7</t>
  </si>
  <si>
    <t>6.5 Calibración y trazabilidad metrológica de equipamiento</t>
  </si>
  <si>
    <t>§6.5.1 y 6.5.2</t>
  </si>
  <si>
    <t>§6.5.3</t>
  </si>
  <si>
    <t>6.6 Reactivos y materiales consumibles</t>
  </si>
  <si>
    <t>§6.6.1</t>
  </si>
  <si>
    <t>§6.6.2</t>
  </si>
  <si>
    <t>§6.6.3</t>
  </si>
  <si>
    <t>§6.6.4</t>
  </si>
  <si>
    <t>¿Se ha establecido un sistema de gestión del inventario para reactivos y materiales consumibles?</t>
  </si>
  <si>
    <t>§6.6.5</t>
  </si>
  <si>
    <t>§6.6.6</t>
  </si>
  <si>
    <t>§6.6.7</t>
  </si>
  <si>
    <t>6.7 Acuerdos de prestación de servicios</t>
  </si>
  <si>
    <t xml:space="preserve">§6.7.1 </t>
  </si>
  <si>
    <t>¿Dispone de procedimientos relacionados con el establecimiento y la revisión los acuerdos de prestación de servicios (petición, cartera de servicios, acuerdos con los clínicos, etc.)?</t>
  </si>
  <si>
    <t>6.8 Productos y servicios proporcionados externamente</t>
  </si>
  <si>
    <t>§6.8.1</t>
  </si>
  <si>
    <t>¿Ha identificado como proveedores a los que suministran productos y servicios incorporados a las actividades de laboratorio (equipos, reactivos, etc.) o de apoyo en sus operaciones (calibración, EQA, mantenimiento de equipos, etc.)?</t>
  </si>
  <si>
    <t>§6.8.1 y 6.8.2</t>
  </si>
  <si>
    <t>En caso de utilizar laboratorios de derivación y consultores que proporcionan interpretaciones y asesoramiento ¿están identificados como proveedores y se mantiene un listado de los mismos?</t>
  </si>
  <si>
    <t>§6.8.2</t>
  </si>
  <si>
    <t>¿Se conserva el acuerdo establecido con los laboratorios de derivación y consultores en el que consten, al menos, los requisitos para las actividades a proporcionar, gestión de resultados críticos y cualificación y demostración de la competencia del personal?</t>
  </si>
  <si>
    <t>§6.8.3</t>
  </si>
  <si>
    <t>¿Se dispone de un procedimiento para efectuar la derivación de las muestras, así como del registro de las muestras enviadas?</t>
  </si>
  <si>
    <t>¿Se han definido y aprobado los requisitos del laboratorio para todos los productos y servicios proporcionados externamente, y se evalúa su cumplimiento antes de ser utilizados o proporcionados directamente al usuario?</t>
  </si>
  <si>
    <t xml:space="preserve">¿Se dispone de un procedimiento donde consten los criterios y el proceso de selección, evaluación y reevaluación de los proveedores externos? </t>
  </si>
  <si>
    <t>7.  Requisitos del proceso</t>
  </si>
  <si>
    <t>7.1 Generalidades</t>
  </si>
  <si>
    <t>§7.1</t>
  </si>
  <si>
    <t>¿Se han identificado los riesgos potenciales para el cuidado del paciente en los procesos preanalíticos, analíticos y postanalíticos?</t>
  </si>
  <si>
    <t>7.2 Procesos preanalíticos</t>
  </si>
  <si>
    <t>§7.2.1</t>
  </si>
  <si>
    <t>¿Se dispone de los procedimientos necesarios para las actividades preanalíticas y están disponibles para el personal pertinente?</t>
  </si>
  <si>
    <t>§7.2.2</t>
  </si>
  <si>
    <t>§7.2.3.1</t>
  </si>
  <si>
    <t>§7.2.3.2</t>
  </si>
  <si>
    <t>§7.2.4</t>
  </si>
  <si>
    <t>Cuando corresponda, ¿se dispone de consentimiento informado?</t>
  </si>
  <si>
    <t>§7.2.5</t>
  </si>
  <si>
    <t>§7.2.6</t>
  </si>
  <si>
    <t>¿Se ha documentado el procedimiento para la recepción de muestras que incluya:
- criterios para la aceptación o rechazo de las muestras, 
- información a registrar (fecha y hora, quién lo recibe, etc.) 
- identificación, registro y tratamiento de las incidencias 
- cuando proceda, la gestión de las muestras urgentes ?</t>
  </si>
  <si>
    <t>¿Existen instrucciones que aseguren que, cuando se detectan incidencias en las muestras y el laboratorio opta por procesarlas (Ver 7.2.6 a), el informe del laboratorio incluye una indicación de la misma y de su posible consecuencia en la interpretación del resultado?</t>
  </si>
  <si>
    <t>§7.2.7</t>
  </si>
  <si>
    <t>¿Se han documentado los límites de tiempo para la solicitud de análisis adicionales?</t>
  </si>
  <si>
    <t>7.3 Procesos analíticos o de análisis</t>
  </si>
  <si>
    <t>§7.3.1</t>
  </si>
  <si>
    <t xml:space="preserve">§7.3.2         </t>
  </si>
  <si>
    <t>¿El laboratorio verifica que sus métodos analíticos cumplen las especificaciones de desempeño definidas?¿Se disponen de registros de la verificación realizada?</t>
  </si>
  <si>
    <t>¿Se dispone de un procedimiento para la verificación de los métodos?</t>
  </si>
  <si>
    <t>§7.3.3</t>
  </si>
  <si>
    <t>Cuando proceda (ver 7.3.3. a) ¿Dispone el laboratorio de los registros e informes de validación realizados?</t>
  </si>
  <si>
    <t>§7.3.4</t>
  </si>
  <si>
    <t>¿Ha evaluado la incertidumbre de los resultados?</t>
  </si>
  <si>
    <t>§7.3.5</t>
  </si>
  <si>
    <t>¿Se han documentado los intervalos de referencia biológicos/valores de decisión clínica y la fuente de la que se han obtenido?</t>
  </si>
  <si>
    <t>§7.3.6</t>
  </si>
  <si>
    <t>§7.3.7</t>
  </si>
  <si>
    <t>¿Se dispone de un procedimiento para realizar el seguimiento de la validez de los resultado (IQC y EQA) ?</t>
  </si>
  <si>
    <t>¿Los datos resultantes se revisan frente a criterios de aceptación definidos?</t>
  </si>
  <si>
    <t>§7.3.7.3</t>
  </si>
  <si>
    <t xml:space="preserve">¿Participa en ensayos de aptitud (EQAS) apropiados para los análisis e interpretación de los resultados ? </t>
  </si>
  <si>
    <r>
      <t>§7.3.7</t>
    </r>
    <r>
      <rPr>
        <b/>
        <sz val="12"/>
        <rFont val="Arial"/>
        <family val="2"/>
      </rPr>
      <t>.4</t>
    </r>
  </si>
  <si>
    <t xml:space="preserve"> Cuando proceda ¿realiza la comparabilidad periódica entre los sistemas analíticos de medida para los ensayos realizados según diferentes métodos, con diferentes equipos o en diferentes sitios?</t>
  </si>
  <si>
    <t>7.4 Procesos postanalíticos</t>
  </si>
  <si>
    <t>§7.4.1.1</t>
  </si>
  <si>
    <t>§7.4.1.2</t>
  </si>
  <si>
    <t>§7.4.1.3</t>
  </si>
  <si>
    <t>¿Se ha establecido el sistema para la comunicación inmediata de resultados dentro de limites de decisión críticos?</t>
  </si>
  <si>
    <t>¿Se conservan registros completos de estas comunicaciones (ver 7.4.1.3 b)?</t>
  </si>
  <si>
    <t>¿Se ha establecido un procedimiento de escalamiento para el personal cuando a la hora de informar un resultado crítico no se puede contactar con la persona responsable?</t>
  </si>
  <si>
    <t>§7.4.1.4</t>
  </si>
  <si>
    <t>¿Para resultados que impliquen consecuencias graves se asegura que los resultados no se comuniquen al paciente sin posibilidad de un asesoramiento adecuado?</t>
  </si>
  <si>
    <t>§7.4.1.5</t>
  </si>
  <si>
    <t>¿Se pueden identificar los resultados que han sido informados mediante un sistema automatizado?</t>
  </si>
  <si>
    <t>§7.4.1.6</t>
  </si>
  <si>
    <t>§7.4.1.7</t>
  </si>
  <si>
    <t>§7.4.1.8</t>
  </si>
  <si>
    <t>§7.4.2</t>
  </si>
  <si>
    <t>7.5 Trabajo no conforme</t>
  </si>
  <si>
    <t>7.6 Control de datos y gestión de la información (G-ENAC-24)</t>
  </si>
  <si>
    <t>§7.6.2</t>
  </si>
  <si>
    <t>§7.6.3</t>
  </si>
  <si>
    <t xml:space="preserve">El sistema de información: ¿se ha validado por el proveedor y verificado por el laboratorio antes de su puesta en funcionamiento o ante cambios de versiones? (en caso de desarrollo propio la validación la debe realizar el laboratorio). </t>
  </si>
  <si>
    <t xml:space="preserve"> ¿Se ha establecido un sistema de verificación de la correcta transmisión de los datos e información asociada cuando el SIL está conectado a sistemas de información externos al laboratorio (ej.: historia clínica electrónica, sitios web, solicitud electrónica, sistemas de información de laboratorios de derivación).</t>
  </si>
  <si>
    <t>§7.6.4</t>
  </si>
  <si>
    <t>§7.6.5</t>
  </si>
  <si>
    <t>En caso de que los sistemas de información se gestionen o mantengan por un proveedor externo el laboratorio debe asegurar que se cumplen los requisitos aplicables</t>
  </si>
  <si>
    <t>7.7 Quejas</t>
  </si>
  <si>
    <t>§7.7</t>
  </si>
  <si>
    <t>7.8 Planificación de la continuidad y preparación para emergencias</t>
  </si>
  <si>
    <t>§7.8</t>
  </si>
  <si>
    <t>8.  Requisitos del sistema de gestión</t>
  </si>
  <si>
    <t>8.1 Requisitos generales</t>
  </si>
  <si>
    <t>§8.1.3</t>
  </si>
  <si>
    <t xml:space="preserve">¿Asegura el laboratorio que el personal conoce el sistema de gestión, documentación, políticas y objetivos? </t>
  </si>
  <si>
    <t>8.2 Documentación del sistema de gestión</t>
  </si>
  <si>
    <t>§8.2.5</t>
  </si>
  <si>
    <t>El personal del laboratorio tiene acceso a la documentación que es aplicable a sus responsabilidades?</t>
  </si>
  <si>
    <t>8.3 Control de documentos del sistema de gestión</t>
  </si>
  <si>
    <t>§8.3.1</t>
  </si>
  <si>
    <t>¿Se dispone de un procedimiento para garantizar el control de la documentación interna y externa ?</t>
  </si>
  <si>
    <t>§8.3.2</t>
  </si>
  <si>
    <t>8.4 Control de registros</t>
  </si>
  <si>
    <t>§8.4</t>
  </si>
  <si>
    <t>¿Se dispone de un procedimiento para gestionar los registros de calidad y los registros técnicos?</t>
  </si>
  <si>
    <t>§8.4.3</t>
  </si>
  <si>
    <t>¿Se han definido los tiempos de conservación de cada tipo de registros en función de los riesgos identificados?</t>
  </si>
  <si>
    <t>8.5 Acciones para abordar riesgos y oportunidades de mejora</t>
  </si>
  <si>
    <t>§8.5.1</t>
  </si>
  <si>
    <t>§8.5.2</t>
  </si>
  <si>
    <t>¿Se toman medidas para eliminar o reducir los riesgos identificados que sean proporcionales al daño potencial en el paciente?¿Se conservan registros?</t>
  </si>
  <si>
    <t>8.6 Mejora</t>
  </si>
  <si>
    <t>§8.6.1</t>
  </si>
  <si>
    <t>§8.6.2</t>
  </si>
  <si>
    <t>¿Se han establecido procesos para obtener  la retroalimentación de pacientes, usuarios y personal del laboratorio?</t>
  </si>
  <si>
    <t>8.7 No conformidades y acciones correctivas</t>
  </si>
  <si>
    <t>§8.7</t>
  </si>
  <si>
    <t>¿Ha definido un procedimiento para responder ante las no conformidades?</t>
  </si>
  <si>
    <t>8.8 Evaluaciones</t>
  </si>
  <si>
    <t>§8.8.2</t>
  </si>
  <si>
    <t>¿Planifica el seguimiento de los indicadores de calidad (objetivos, metodología, interpretación, límites, plan de acción y duración de seguimiento)?</t>
  </si>
  <si>
    <t xml:space="preserve">¿Se revisan periódicamente para asegurar su continua idoneidad? </t>
  </si>
  <si>
    <t>§8.8.3</t>
  </si>
  <si>
    <t xml:space="preserve"> ¿Ha establecido una estrategia de auditorías internas que le permitan evaluar, a intervalos planificados y de manera objetiva e imparcial   todos los elementos del sistema de gestión, tanto los aspectos de organización, gestión y técnicos?</t>
  </si>
  <si>
    <t>8.9. Revisiones por la dirección</t>
  </si>
  <si>
    <t>§8.9.2</t>
  </si>
  <si>
    <t>§8.9.3</t>
  </si>
  <si>
    <t>¿Se difunden las conclusiones de la revisión a todo el personal?</t>
  </si>
  <si>
    <t xml:space="preserve">A. </t>
  </si>
  <si>
    <t>ANEXOS</t>
  </si>
  <si>
    <t>§A</t>
  </si>
  <si>
    <t>§A.1</t>
  </si>
  <si>
    <t>¿Dispone de acuerdos entre el laboratorio y la organización (o parte de la organización) que utiliza análisis POCT que aseguren que las autoridades y responsabilidades respectivas se han especificado y comunicado? Ejemplo: comités interdisciplinares</t>
  </si>
  <si>
    <t>§A.3</t>
  </si>
  <si>
    <t>¿Se ha designado un responsable con formación y experiencia apropiadas para la gestión de la calidad de los POCT?</t>
  </si>
  <si>
    <t>§A.4</t>
  </si>
  <si>
    <t>¿Se ha designado un responsable con formación y experiencia apropiadas para gestionar la evaluación de la formación y competencia en POCT?</t>
  </si>
  <si>
    <t>¿Se dispone de un programa de formación teórica y practica para todo el personal que interviene en POCT?</t>
  </si>
  <si>
    <t>Debe quedar registro de la identidad de los operadores POCT que realizan las actividades</t>
  </si>
  <si>
    <t xml:space="preserve">4. </t>
  </si>
  <si>
    <t>4.  REQUISITOS GENERALES</t>
  </si>
  <si>
    <t>4.1</t>
  </si>
  <si>
    <t>4.2</t>
  </si>
  <si>
    <t>4.2 Confidencialidad</t>
  </si>
  <si>
    <t>4.3</t>
  </si>
  <si>
    <t xml:space="preserve">5. </t>
  </si>
  <si>
    <t>5. REQUISITOS ESTRUCTURALES Y DE GOBERNANZA</t>
  </si>
  <si>
    <t>5.1</t>
  </si>
  <si>
    <t>5.2</t>
  </si>
  <si>
    <t>5.3</t>
  </si>
  <si>
    <t>5.4</t>
  </si>
  <si>
    <t>5.5</t>
  </si>
  <si>
    <t>5.6</t>
  </si>
  <si>
    <t xml:space="preserve">6. </t>
  </si>
  <si>
    <t>6. REQUISITOS DE LOS RECURSOS</t>
  </si>
  <si>
    <t>6.2</t>
  </si>
  <si>
    <t>6.3</t>
  </si>
  <si>
    <t>6.4</t>
  </si>
  <si>
    <t>6.5</t>
  </si>
  <si>
    <t>6.6</t>
  </si>
  <si>
    <t>6.7</t>
  </si>
  <si>
    <t>6.8</t>
  </si>
  <si>
    <t xml:space="preserve">7. </t>
  </si>
  <si>
    <t>7. REQUISITOS DEL PROCESO</t>
  </si>
  <si>
    <t>7.1</t>
  </si>
  <si>
    <t>7.2</t>
  </si>
  <si>
    <t>7.3</t>
  </si>
  <si>
    <t>7.4</t>
  </si>
  <si>
    <t>7.5</t>
  </si>
  <si>
    <t>7.6</t>
  </si>
  <si>
    <t>7.7</t>
  </si>
  <si>
    <t>7.8</t>
  </si>
  <si>
    <t xml:space="preserve">8. 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</si>
  <si>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</si>
  <si>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</si>
  <si>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</si>
  <si>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</si>
  <si>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</si>
  <si>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</si>
  <si>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</si>
  <si>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</si>
  <si>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</si>
  <si>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§7.5</t>
  </si>
  <si>
    <t xml:space="preserve">¿Se dispone de instrucciones, accesibles al personal que los necesita, para el uso y mantenimiento de los equipos? </t>
  </si>
  <si>
    <t>¿Se han establecido las medidas necesarias para evitar el uso de equipos defectuosos o fuera de los requisitos especificados?</t>
  </si>
  <si>
    <t>¿Dispone de  instrucciones  para la gestión de eventos adversos relacionados con equipamiento, incluida la notificación a las autoridades competentes si es necesario y para la repuesta ante retiradas o advertencias por parte del fabricante?</t>
  </si>
  <si>
    <t>¿Se conservan todos los registros necesarios de los equipos?</t>
  </si>
  <si>
    <t>¿Ha identificado los equipos "críticos", es decir, que influyen directa o indirectamente en la calidad / fiabilidad y la precisión del resultado de la medición, involucrado en los ensayos?</t>
  </si>
  <si>
    <t>¿Ha implementado medidas para garantizar la trazabilidad metrológica de los resultados?</t>
  </si>
  <si>
    <t>¿Se han documentado instrucciones para la gestión de reactivos y materiales consumibles (incluida su preparación o alicuotación si procede), aceptación,  uso y registros a conservar?</t>
  </si>
  <si>
    <t>¿Se verifica el desempeño de los reactivos, nuevas formulaciones de kit y consumibles que puedan afectar a la calidad de los análisis antes de ponerlos en servicio?</t>
  </si>
  <si>
    <t>¿Se utilizan los reactivos de acuerdo a las especificaciones del fabricante?</t>
  </si>
  <si>
    <t>¿Se dispone de instrucciones para la gestión de eventos adversos relacionados con reactivos y material consumible, incluida la notificación a las autoridades competentes si es necesario y para la repuesta ante retiradas o advertencias por parte del fabricante?</t>
  </si>
  <si>
    <t>¿Se conservan registros completos de los reactivos y material consumible que contribuyan al desempeño de los análisis?</t>
  </si>
  <si>
    <t>Anexo A (Normativo). Requisitos adicionales para los análisis realizados cerca del paciente (POCT)</t>
  </si>
  <si>
    <t>¿Se dispone de un procedimiento para la gestión de quejas (proceso, recepción, resolución) que asegure un tratamiento imparcial de la misma?</t>
  </si>
  <si>
    <t>¿Se ha diseñado un plan que asegure que los servicios esenciales están disponibles cuando los recursos son limitados o no están disponibles? ¿Se prueba periódicamente, cuando sea factible?</t>
  </si>
  <si>
    <t>¿Se dispone de registros que permitan demostrar el cumplimiento de los requisitos de la norma?</t>
  </si>
  <si>
    <t xml:space="preserve">¿Se identifican los riesgos y oportunidades de mejora asociados a las actividades del laboratorio? </t>
  </si>
  <si>
    <t>¿Se registran, documentan y llevan a cabo acciones correctivas resultantes de auditorías internas sin demora indebida?</t>
  </si>
  <si>
    <r>
      <t xml:space="preserve">¿Se han definido las responsabilidades y autoridades entre el laboratorio y el  centro/servicio/área médica dónde se ubican los dispositivos POCT así como la organización superior a la que pertenece </t>
    </r>
    <r>
      <rPr>
        <strike/>
        <sz val="11"/>
        <rFont val="Arial"/>
        <family val="2"/>
      </rPr>
      <t xml:space="preserve"> </t>
    </r>
    <r>
      <rPr>
        <sz val="11"/>
        <rFont val="Arial"/>
        <family val="2"/>
      </rPr>
      <t>referentes a la selección de dispositivos, la formación del personal, el aseguramiento de la calidad y la revisión por la dirección del proceso de POCT completo?</t>
    </r>
  </si>
  <si>
    <t>¿Se han establecido sistemas para asegurar que la gestión de la información de los pacientes, obtenida o generada  durante las actividades del laboratorio, se trata con confidencialidad, incluyendo al personal del laboratorio, los contratistas o cualquier persona externa con acceso a la información?</t>
  </si>
  <si>
    <t>Cuando el director de laboratorio haya delegado  parte de las obligaciones y responsabilidades  ¿Se han asignado a personal cualificado y competente y se ha documentado ?</t>
  </si>
  <si>
    <t>¿Se han establecido indicadores para evaluar el desempeño de los procesos y para realizar el seguimiento de los objetivos? Ver 8.8.2</t>
  </si>
  <si>
    <t>¿Se han identificado los  riesgos de daño a los pacientes relacionados con las actividades de laboratorio?</t>
  </si>
  <si>
    <t>¿Se disponen de espacios para reuniones, estudio y descanso del personal?</t>
  </si>
  <si>
    <t>¿Se ha definido un programa de mantenimiento preventivo de los equipos, cuando sea pertinente y basado en las instrucciones de fabricante?</t>
  </si>
  <si>
    <t>¿Dispone de instrucciones para el personal relativas a las actividades de atención y preparación del paciente y a la obtención de las muestras (verificación de identidad de paciente, tipo, cantidad, aditivos, etiquetado, etc.), cuando proceda?</t>
  </si>
  <si>
    <t>¿Está asegurada la identificación de las muestras primarias/alícuotas y su trazabilidad al paciente/solicitud?</t>
  </si>
  <si>
    <t>¿Se han definido especificaciones de desempeño para cada método analítico (ej.: precisión, sesgo, sensibilidad, especificidad, etc.) relacionadas con la finalidad prevista?</t>
  </si>
  <si>
    <t>¿Los intervalos de referencia biológicos/valores de decisión clínica se revisan periódicamente y ante cambios en los procedimientos y se comunican a los usuarios en caso de modificarse?</t>
  </si>
  <si>
    <t>¿Los procedimientos e instrucciones para realizar los análisis están sometidos a control documental (incluidos los resúmenes, tablas, diagramas, ..) y disponibles en los lugares de uso?</t>
  </si>
  <si>
    <t>¿Se he documentado un proceso que asegure que: 
a) se han especificado las responsabilidades y autoridades para la gestión del trabajo o conforme;
b) se especifican las acciones establecidas basadas en un análisis de riesgo; 
c) se interrumpen los análisis y se retienen los informes cuando existe un riesgo para los pacientes; 
d)se evalúa el significado clínico del trabajo no conforme incluido el impacto sobre los resultados ya emitidos; 
e) se toma una decisión sobre el trabajo no conforme; 
f) cuando sea necesario, los resultados son revisados y se informa al usuario; 
g) se especifica la responsabilidad para reanudar el trabajo</t>
  </si>
  <si>
    <t>Si se utiliza un sistema de selección y notificación automatizada de resultados ¿ha definido el sistema para llevarlo a cabo donde se definan las pruebas afectadas, los criterios definidos y los aspectos a considerar (resultados previos, interferencias, avisos de los equipos, etc.)? ¿Se puede suspender rápidamente si es necesario?</t>
  </si>
  <si>
    <t>¿Están documentadas las obligaciones y responsabilidades de la Dirección del laboratorio?</t>
  </si>
  <si>
    <t>¿Se han designado sustitutos para asegurar la continuidad de la asistencia? (Ver 7.8)</t>
  </si>
  <si>
    <t>¿Se han documentado los requisitos de calibración y trazabilidad metrológica coherentes con el uso previsto?</t>
  </si>
  <si>
    <t>¿Se almacenan los reactivos y materiales consumibles de acuerdo con la especificaciones del fabricante? También es aplicable a las instalaciones de recepción que no se encuentran en el laboratorio.</t>
  </si>
  <si>
    <t>¿Se conservan registros de la evaluación inicial y periódica realizada a los proveedores externos y de las acciones emprendidas como resultado de dicha evaluación?</t>
  </si>
  <si>
    <t>En  caso de no existir programas de intercomparación ¿ha establecido un mecanismo alternativo  para evaluar la calidad de los resultados de estos análisis? Ver NT-03 de ENAC</t>
  </si>
  <si>
    <t>Puntos Pregunta</t>
  </si>
  <si>
    <t>Puntos Epígrafe</t>
  </si>
  <si>
    <t>Puntos Requisito</t>
  </si>
  <si>
    <t>(!) Para cada pregunta, marque con una x en la columna correspondiente
al estado de su proceso (sólo una x por pregunta)</t>
  </si>
  <si>
    <t>¿Se revisa regularmente si los análisis proporcionados por el laboratorio son clínicamente apropiados?</t>
  </si>
  <si>
    <t>¿Cada miembro del personal ha sido autorizado para realizar las tareas que le son asignadas? Y especificamente, pero no limitadas, para: 
-desarrollo y validación/verificación de métodos
-revisar, liberar e informar resultados
-uso de los sistemas de información</t>
  </si>
  <si>
    <t>La información obtenida en las actividades de aseguramiento de la calidad (IQC y EQA):
-¿se analiza para detectar cualquier desviación?
-en caso necesario ¿se definen acciones correctivas?
-¿se comunican al personal interesado del laboratorio? ¿se conservan registros?</t>
  </si>
  <si>
    <t xml:space="preserve">¿El informe incluye toda la información necesaria para la interpretación de los resultados (ver 7.4.1.6 y 7.4.1.7)? </t>
  </si>
  <si>
    <t xml:space="preserve">¿Se ha definido el proceso de revisión de resultados incluyendo responsabilidades y criterios? </t>
  </si>
  <si>
    <t>Cuando proceda, ¿se ha definido la sistemática para:  
-informar  resultados verbalmente,
-resultados preliminares y, 
-para la emisión de informes simplificados?</t>
  </si>
  <si>
    <t>¿Se ha documentado un plan de contingencia para mantener los servicios  en caso de fallo o interrupción de los sistemas de información?</t>
  </si>
  <si>
    <t xml:space="preserve">¿Se informa a los usuarios de cualquier cambio en el acuerdo que pueda afectar a los resultados? ¿Mantiene registros de las modificaciones significativas y discusiones relevantes con los clientes? </t>
  </si>
  <si>
    <t>¿Dispone de procedimientos relativos a la comunicación de los resultados de los análisis, por cualquier medio, incluyendo quién puede comunicarlos y a quién, y los registros a conservar?</t>
  </si>
  <si>
    <t>En relación con todos los documentos del sistema: ¿Se ha definido un sistema para garantizar su: 
-identificación única
-aprobación por personal autorizado
-distribución
-revisión periódica 
-protección frente a cambios no autorizados 
-gestión de documentación obsoleta (conservación / archivo)?</t>
  </si>
  <si>
    <t>¿Se documentan y llevan a cabo las acciones resultantes dentro de los plazos acordados?</t>
  </si>
  <si>
    <t>§A.2 y 6.7.2</t>
  </si>
  <si>
    <t>§A.4 y 7.3.1.d)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</si>
</sst>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color theme="0"/>
      <name val="Arial"/>
      <family val="2"/>
    </font>
    <font>
      <sz val="12"/>
      <color theme="1"/>
      <name val="Wingdings"/>
      <charset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i/>
      <sz val="12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i/>
      <sz val="12"/>
      <name val="Arial"/>
      <family val="2"/>
    </font>
    <font>
      <sz val="11"/>
      <name val="Calibri"/>
      <family val="2"/>
      <scheme val="minor"/>
    </font>
    <font>
      <strike/>
      <sz val="11"/>
      <name val="Arial"/>
      <family val="2"/>
    </font>
    <font>
      <sz val="11"/>
      <color theme="9" tint="-0.249977111117893"/>
      <name val="Arial"/>
      <family val="2"/>
    </font>
    <font>
      <b/>
      <sz val="11"/>
      <color theme="4"/>
      <name val="Arial"/>
      <family val="2"/>
    </font>
    <font>
      <sz val="11"/>
      <color theme="4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sz val="20"/>
      <color theme="1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1"/>
      <color rgb="FF7030A0"/>
      <name val="Arial"/>
      <family val="2"/>
    </font>
    <font>
      <b/>
      <i/>
      <sz val="12"/>
      <color theme="0"/>
      <name val="Arial"/>
      <family val="2"/>
    </font>
    <font>
      <i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F1F1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96DCA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justify"/>
    </xf>
    <xf numFmtId="0" fontId="10" fillId="0" borderId="7" xfId="0" quotePrefix="1" applyFont="1" applyBorder="1" applyAlignment="1">
      <alignment horizontal="justify"/>
    </xf>
    <xf numFmtId="0" fontId="14" fillId="0" borderId="7" xfId="0" applyFont="1" applyBorder="1" applyAlignment="1">
      <alignment horizontal="right"/>
    </xf>
    <xf numFmtId="0" fontId="15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/>
    <xf numFmtId="0" fontId="10" fillId="0" borderId="7" xfId="0" quotePrefix="1" applyFont="1" applyBorder="1"/>
    <xf numFmtId="9" fontId="17" fillId="0" borderId="9" xfId="1" applyFont="1" applyFill="1" applyBorder="1" applyAlignment="1">
      <alignment horizontal="center" vertical="center"/>
    </xf>
    <xf numFmtId="0" fontId="0" fillId="8" borderId="7" xfId="0" applyFill="1" applyBorder="1"/>
    <xf numFmtId="0" fontId="0" fillId="9" borderId="7" xfId="0" applyFill="1" applyBorder="1"/>
    <xf numFmtId="0" fontId="0" fillId="10" borderId="7" xfId="0" applyFill="1" applyBorder="1"/>
    <xf numFmtId="0" fontId="0" fillId="11" borderId="7" xfId="0" applyFill="1" applyBorder="1"/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/>
    <xf numFmtId="0" fontId="20" fillId="3" borderId="10" xfId="0" applyFont="1" applyFill="1" applyBorder="1" applyAlignment="1">
      <alignment horizontal="left" vertical="center" wrapText="1"/>
    </xf>
    <xf numFmtId="0" fontId="21" fillId="3" borderId="0" xfId="0" applyFont="1" applyFill="1"/>
    <xf numFmtId="0" fontId="16" fillId="0" borderId="7" xfId="0" applyFont="1" applyBorder="1"/>
    <xf numFmtId="0" fontId="3" fillId="0" borderId="2" xfId="0" applyFont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27" fillId="3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5" fillId="13" borderId="7" xfId="0" applyFont="1" applyFill="1" applyBorder="1" applyAlignment="1">
      <alignment vertical="center"/>
    </xf>
    <xf numFmtId="0" fontId="7" fillId="13" borderId="7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left" vertical="center" wrapText="1"/>
    </xf>
    <xf numFmtId="0" fontId="7" fillId="14" borderId="9" xfId="0" applyFont="1" applyFill="1" applyBorder="1" applyAlignment="1">
      <alignment horizontal="left" vertical="center" wrapText="1"/>
    </xf>
    <xf numFmtId="0" fontId="7" fillId="15" borderId="9" xfId="0" applyFont="1" applyFill="1" applyBorder="1" applyAlignment="1">
      <alignment horizontal="left" vertical="center" wrapText="1"/>
    </xf>
    <xf numFmtId="0" fontId="13" fillId="15" borderId="9" xfId="0" applyFont="1" applyFill="1" applyBorder="1" applyAlignment="1">
      <alignment horizontal="left" vertical="center" wrapText="1"/>
    </xf>
    <xf numFmtId="0" fontId="7" fillId="16" borderId="9" xfId="0" applyFont="1" applyFill="1" applyBorder="1" applyAlignment="1">
      <alignment horizontal="left" vertical="center" wrapText="1"/>
    </xf>
    <xf numFmtId="0" fontId="13" fillId="16" borderId="9" xfId="0" applyFont="1" applyFill="1" applyBorder="1" applyAlignment="1">
      <alignment horizontal="left" vertical="center" wrapText="1"/>
    </xf>
    <xf numFmtId="0" fontId="13" fillId="16" borderId="10" xfId="0" applyFont="1" applyFill="1" applyBorder="1" applyAlignment="1">
      <alignment horizontal="left" vertical="center" wrapText="1"/>
    </xf>
    <xf numFmtId="0" fontId="7" fillId="11" borderId="10" xfId="0" applyFont="1" applyFill="1" applyBorder="1" applyAlignment="1">
      <alignment horizontal="left" vertical="center" wrapText="1"/>
    </xf>
    <xf numFmtId="0" fontId="13" fillId="11" borderId="10" xfId="0" applyFont="1" applyFill="1" applyBorder="1" applyAlignment="1">
      <alignment horizontal="left" vertical="center" wrapText="1"/>
    </xf>
    <xf numFmtId="0" fontId="7" fillId="17" borderId="1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3" fillId="0" borderId="6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7" borderId="14" xfId="0" applyFont="1" applyFill="1" applyBorder="1" applyAlignment="1">
      <alignment vertical="center" wrapText="1"/>
    </xf>
    <xf numFmtId="0" fontId="29" fillId="7" borderId="15" xfId="0" applyFont="1" applyFill="1" applyBorder="1" applyAlignment="1">
      <alignment wrapText="1"/>
    </xf>
    <xf numFmtId="0" fontId="7" fillId="7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9" fillId="7" borderId="2" xfId="0" applyFont="1" applyFill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11" xfId="0" applyFont="1" applyBorder="1" applyAlignment="1">
      <alignment wrapText="1"/>
    </xf>
    <xf numFmtId="0" fontId="9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8" borderId="6" xfId="0" applyFont="1" applyFill="1" applyBorder="1" applyAlignment="1">
      <alignment vertical="center" wrapText="1"/>
    </xf>
    <xf numFmtId="0" fontId="3" fillId="11" borderId="6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vertical="center" wrapText="1"/>
    </xf>
    <xf numFmtId="0" fontId="9" fillId="11" borderId="6" xfId="0" applyFont="1" applyFill="1" applyBorder="1" applyAlignment="1">
      <alignment vertical="center" wrapText="1"/>
    </xf>
    <xf numFmtId="0" fontId="3" fillId="8" borderId="16" xfId="0" applyFont="1" applyFill="1" applyBorder="1" applyAlignment="1">
      <alignment vertical="center" wrapText="1"/>
    </xf>
    <xf numFmtId="0" fontId="3" fillId="8" borderId="23" xfId="0" applyFont="1" applyFill="1" applyBorder="1" applyAlignment="1">
      <alignment vertical="center" wrapText="1"/>
    </xf>
    <xf numFmtId="0" fontId="3" fillId="8" borderId="17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5" fillId="3" borderId="22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 wrapText="1"/>
    </xf>
    <xf numFmtId="0" fontId="26" fillId="3" borderId="22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27" fillId="3" borderId="22" xfId="0" applyFont="1" applyFill="1" applyBorder="1" applyAlignment="1">
      <alignment horizontal="center" vertical="center" wrapText="1"/>
    </xf>
    <xf numFmtId="9" fontId="33" fillId="0" borderId="9" xfId="1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8" fillId="0" borderId="13" xfId="0" applyFont="1" applyBorder="1" applyAlignment="1">
      <alignment wrapText="1"/>
    </xf>
    <xf numFmtId="0" fontId="28" fillId="0" borderId="19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7" borderId="11" xfId="0" applyFont="1" applyFill="1" applyBorder="1" applyAlignment="1" applyProtection="1">
      <alignment vertical="center" wrapText="1"/>
      <protection locked="0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6" fillId="7" borderId="30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6" fillId="7" borderId="35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vertical="center" wrapText="1"/>
    </xf>
    <xf numFmtId="0" fontId="7" fillId="7" borderId="28" xfId="0" applyFont="1" applyFill="1" applyBorder="1" applyAlignment="1">
      <alignment vertical="center" wrapText="1"/>
    </xf>
    <xf numFmtId="0" fontId="6" fillId="7" borderId="11" xfId="0" applyFont="1" applyFill="1" applyBorder="1" applyAlignment="1" applyProtection="1">
      <alignment vertical="center" wrapText="1"/>
      <protection locked="0"/>
    </xf>
    <xf numFmtId="0" fontId="6" fillId="7" borderId="4" xfId="0" applyFont="1" applyFill="1" applyBorder="1" applyAlignment="1" applyProtection="1">
      <alignment vertical="center" wrapText="1"/>
      <protection locked="0"/>
    </xf>
    <xf numFmtId="0" fontId="6" fillId="7" borderId="5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>
      <alignment vertical="center" wrapText="1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6" fillId="7" borderId="19" xfId="0" applyFont="1" applyFill="1" applyBorder="1" applyAlignment="1">
      <alignment vertical="center" wrapText="1"/>
    </xf>
    <xf numFmtId="0" fontId="6" fillId="7" borderId="20" xfId="0" applyFont="1" applyFill="1" applyBorder="1" applyAlignment="1">
      <alignment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7" fillId="7" borderId="4" xfId="0" applyFont="1" applyFill="1" applyBorder="1" applyAlignment="1" applyProtection="1">
      <alignment vertical="center" wrapText="1"/>
      <protection locked="0"/>
    </xf>
    <xf numFmtId="0" fontId="3" fillId="0" borderId="19" xfId="0" applyFont="1" applyBorder="1" applyAlignment="1">
      <alignment vertical="center" wrapText="1"/>
    </xf>
    <xf numFmtId="0" fontId="3" fillId="8" borderId="11" xfId="0" applyFont="1" applyFill="1" applyBorder="1" applyAlignment="1">
      <alignment vertical="center" wrapText="1"/>
    </xf>
    <xf numFmtId="0" fontId="3" fillId="8" borderId="14" xfId="0" applyFont="1" applyFill="1" applyBorder="1" applyAlignment="1">
      <alignment vertical="center" wrapText="1"/>
    </xf>
    <xf numFmtId="0" fontId="3" fillId="8" borderId="19" xfId="0" applyFont="1" applyFill="1" applyBorder="1" applyAlignment="1">
      <alignment vertical="center" wrapText="1"/>
    </xf>
    <xf numFmtId="0" fontId="9" fillId="0" borderId="28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6" fillId="7" borderId="40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6" fillId="7" borderId="4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vertical="center" wrapText="1"/>
      <protection locked="0"/>
    </xf>
    <xf numFmtId="0" fontId="8" fillId="4" borderId="34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>
      <alignment horizontal="left" vertical="center" wrapText="1"/>
    </xf>
    <xf numFmtId="0" fontId="9" fillId="0" borderId="46" xfId="0" applyFont="1" applyBorder="1" applyAlignment="1">
      <alignment vertical="center" wrapText="1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8" fillId="3" borderId="47" xfId="0" applyFont="1" applyFill="1" applyBorder="1" applyAlignment="1" applyProtection="1">
      <alignment horizontal="center" vertical="center" wrapText="1"/>
      <protection locked="0"/>
    </xf>
    <xf numFmtId="0" fontId="8" fillId="3" borderId="39" xfId="0" applyFont="1" applyFill="1" applyBorder="1" applyAlignment="1" applyProtection="1">
      <alignment horizontal="center" vertical="center" wrapText="1"/>
      <protection locked="0"/>
    </xf>
    <xf numFmtId="0" fontId="8" fillId="4" borderId="48" xfId="0" applyFont="1" applyFill="1" applyBorder="1" applyAlignment="1" applyProtection="1">
      <alignment horizontal="center" vertical="center" wrapText="1"/>
      <protection locked="0"/>
    </xf>
    <xf numFmtId="0" fontId="34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vertical="center" wrapText="1"/>
    </xf>
    <xf numFmtId="0" fontId="28" fillId="0" borderId="2" xfId="0" applyFont="1" applyBorder="1" applyAlignment="1">
      <alignment horizontal="center" wrapText="1"/>
    </xf>
    <xf numFmtId="0" fontId="28" fillId="0" borderId="39" xfId="0" applyFont="1" applyBorder="1" applyAlignment="1">
      <alignment horizontal="center" wrapText="1"/>
    </xf>
    <xf numFmtId="0" fontId="30" fillId="5" borderId="38" xfId="0" applyFont="1" applyFill="1" applyBorder="1" applyAlignment="1">
      <alignment horizontal="center" wrapText="1"/>
    </xf>
    <xf numFmtId="0" fontId="30" fillId="5" borderId="32" xfId="0" applyFont="1" applyFill="1" applyBorder="1" applyAlignment="1">
      <alignment horizontal="center" wrapText="1"/>
    </xf>
    <xf numFmtId="0" fontId="30" fillId="5" borderId="37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30" fillId="5" borderId="31" xfId="0" applyFont="1" applyFill="1" applyBorder="1" applyAlignment="1">
      <alignment horizontal="center" wrapText="1"/>
    </xf>
    <xf numFmtId="0" fontId="28" fillId="0" borderId="12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8" fillId="0" borderId="18" xfId="0" applyFont="1" applyBorder="1" applyAlignment="1">
      <alignment horizontal="center" wrapText="1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34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34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33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28" fillId="3" borderId="12" xfId="0" applyFont="1" applyFill="1" applyBorder="1" applyAlignment="1">
      <alignment horizontal="center" wrapText="1"/>
    </xf>
    <xf numFmtId="0" fontId="28" fillId="3" borderId="18" xfId="0" applyFont="1" applyFill="1" applyBorder="1" applyAlignment="1">
      <alignment horizontal="center" wrapText="1"/>
    </xf>
    <xf numFmtId="0" fontId="28" fillId="3" borderId="13" xfId="0" applyFont="1" applyFill="1" applyBorder="1" applyAlignment="1">
      <alignment horizontal="center" wrapText="1"/>
    </xf>
    <xf numFmtId="0" fontId="31" fillId="0" borderId="12" xfId="0" applyFont="1" applyBorder="1" applyAlignment="1">
      <alignment horizontal="center" wrapText="1"/>
    </xf>
    <xf numFmtId="0" fontId="31" fillId="0" borderId="18" xfId="0" applyFont="1" applyBorder="1" applyAlignment="1">
      <alignment horizontal="center" wrapText="1"/>
    </xf>
    <xf numFmtId="0" fontId="31" fillId="0" borderId="13" xfId="0" applyFont="1" applyBorder="1" applyAlignment="1">
      <alignment horizontal="center" wrapText="1"/>
    </xf>
    <xf numFmtId="0" fontId="30" fillId="5" borderId="3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28" fillId="0" borderId="14" xfId="0" applyFont="1" applyBorder="1" applyAlignment="1">
      <alignment horizontal="center" wrapText="1"/>
    </xf>
    <xf numFmtId="0" fontId="28" fillId="0" borderId="21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30" fillId="5" borderId="34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1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6" fillId="7" borderId="40" xfId="0" applyFont="1" applyFill="1" applyBorder="1" applyAlignment="1" applyProtection="1">
      <alignment horizontal="center" vertical="center" wrapText="1"/>
      <protection locked="0"/>
    </xf>
    <xf numFmtId="0" fontId="6" fillId="7" borderId="19" xfId="0" applyFont="1" applyFill="1" applyBorder="1" applyAlignment="1" applyProtection="1">
      <alignment horizontal="center" vertical="center" wrapText="1"/>
      <protection locked="0"/>
    </xf>
    <xf numFmtId="0" fontId="6" fillId="7" borderId="20" xfId="0" applyFont="1" applyFill="1" applyBorder="1" applyAlignment="1" applyProtection="1">
      <alignment horizontal="center" vertical="center" wrapText="1"/>
      <protection locked="0"/>
    </xf>
    <xf numFmtId="0" fontId="6" fillId="7" borderId="4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7" borderId="13" xfId="0" applyFont="1" applyFill="1" applyBorder="1" applyAlignment="1">
      <alignment horizontal="left" vertical="center" wrapText="1"/>
    </xf>
    <xf numFmtId="0" fontId="22" fillId="0" borderId="4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5" fillId="7" borderId="11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3">
    <dxf>
      <font>
        <color rgb="FFFF0000"/>
      </font>
    </dxf>
    <dxf>
      <font>
        <color theme="7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96DCA"/>
      <color rgb="FFF9DBED"/>
      <color rgb="FFB9217B"/>
      <color rgb="FFFF261D"/>
      <color rgb="FFDF1F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3087"/>
                </a:solidFill>
              </a:rPr>
              <a:t>Estado de avance</a:t>
            </a:r>
          </a:p>
        </c:rich>
      </c:tx>
      <c:layout>
        <c:manualLayout>
          <c:xMode val="edge"/>
          <c:yMode val="edge"/>
          <c:x val="0.34291565281787001"/>
          <c:y val="6.110804131939640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034738699889E-2"/>
          <c:y val="8.0522363432641103E-2"/>
          <c:w val="0.97717250324254201"/>
          <c:h val="0.44930996528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26-459E-94E0-A197056BA28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E26-459E-94E0-A197056BA28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26-459E-94E0-A197056BA287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E26-459E-94E0-A197056BA287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26-459E-94E0-A197056BA287}"/>
              </c:ext>
            </c:extLst>
          </c:dPt>
          <c:dPt>
            <c:idx val="38"/>
            <c:invertIfNegative val="0"/>
            <c:bubble3D val="0"/>
            <c:spPr>
              <a:solidFill>
                <a:srgbClr val="F96DC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600-4530-8230-F4970E676635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2023'!$B$3:$B$41</c:f>
              <c:strCache>
                <c:ptCount val="39"/>
                <c:pt idx="0">
                  <c:v>4.  REQUISITOS GENERALES</c:v>
                </c:pt>
                <c:pt idx="1">
                  <c:v>4.1 Imparcialidad</c:v>
                </c:pt>
                <c:pt idx="2">
                  <c:v>4.2 Confidencialidad</c:v>
                </c:pt>
                <c:pt idx="3">
                  <c:v>4.3 Requisitos relativos a los pacientes </c:v>
                </c:pt>
                <c:pt idx="4">
                  <c:v>5. REQUISITOS ESTRUCTURALES Y DE GOBERNANZA</c:v>
                </c:pt>
                <c:pt idx="5">
                  <c:v>5.1. Entidad legal</c:v>
                </c:pt>
                <c:pt idx="6">
                  <c:v>5.2. Director del Laboratorio</c:v>
                </c:pt>
                <c:pt idx="7">
                  <c:v>5.3. Actividades del laboratorio</c:v>
                </c:pt>
                <c:pt idx="8">
                  <c:v>5.4 Estructura y autoridad</c:v>
                </c:pt>
                <c:pt idx="9">
                  <c:v>5.5 Objetivos y políticas</c:v>
                </c:pt>
                <c:pt idx="10">
                  <c:v>5.6 Gestión del riesgo</c:v>
                </c:pt>
                <c:pt idx="11">
                  <c:v>6. REQUISITOS DE LOS RECURSOS</c:v>
                </c:pt>
                <c:pt idx="12">
                  <c:v>6.2 Personal</c:v>
                </c:pt>
                <c:pt idx="13">
                  <c:v>6.3 Instalaciones y condiciones ambientales</c:v>
                </c:pt>
                <c:pt idx="14">
                  <c:v>6.4 Equipamiento</c:v>
                </c:pt>
                <c:pt idx="15">
                  <c:v>6.5 Calibración y trazabilidad metrológica de equipamiento</c:v>
                </c:pt>
                <c:pt idx="16">
                  <c:v>6.6 Reactivos y materiales consumibles</c:v>
                </c:pt>
                <c:pt idx="17">
                  <c:v>6.7 Acuerdos de prestación de servicios</c:v>
                </c:pt>
                <c:pt idx="18">
                  <c:v>6.8 Productos y servicios proporcionados externamente</c:v>
                </c:pt>
                <c:pt idx="19">
                  <c:v>7. REQUISITOS DEL PROCESO</c:v>
                </c:pt>
                <c:pt idx="20">
                  <c:v>7.1 Generalidades</c:v>
                </c:pt>
                <c:pt idx="21">
                  <c:v>7.2 Procesos preanalíticos</c:v>
                </c:pt>
                <c:pt idx="22">
                  <c:v>7.3 Procesos analíticos o de análisis</c:v>
                </c:pt>
                <c:pt idx="23">
                  <c:v>7.4 Procesos postanalíticos</c:v>
                </c:pt>
                <c:pt idx="24">
                  <c:v>7.5 Trabajo no conforme</c:v>
                </c:pt>
                <c:pt idx="25">
                  <c:v>7.6 Control de datos y gestión de la información (G-ENAC-24)</c:v>
                </c:pt>
                <c:pt idx="26">
                  <c:v>7.7 Quejas</c:v>
                </c:pt>
                <c:pt idx="27">
                  <c:v>7.8 Planificación de la continuidad y preparación para emergencias</c:v>
                </c:pt>
                <c:pt idx="28">
                  <c:v>8.  REQUISITOS DEL SISTEMA DE GESTIÓN</c:v>
                </c:pt>
                <c:pt idx="29">
                  <c:v>8.1 Requisitos generales</c:v>
                </c:pt>
                <c:pt idx="30">
                  <c:v>8.2 Documentación del sistema de gestión</c:v>
                </c:pt>
                <c:pt idx="31">
                  <c:v>8.3 Control de documentos del sistema de gestión</c:v>
                </c:pt>
                <c:pt idx="32">
                  <c:v>8.4 Control de registros</c:v>
                </c:pt>
                <c:pt idx="33">
                  <c:v>8.5 Acciones para abordar riesgos y oportunidades de mejora</c:v>
                </c:pt>
                <c:pt idx="34">
                  <c:v>8.6 Mejora</c:v>
                </c:pt>
                <c:pt idx="35">
                  <c:v>8.7 No conformidades y acciones correctivas</c:v>
                </c:pt>
                <c:pt idx="36">
                  <c:v>8.8 Evaluaciones</c:v>
                </c:pt>
                <c:pt idx="37">
                  <c:v>8.9. Revisiones por la dirección</c:v>
                </c:pt>
                <c:pt idx="38">
                  <c:v>ANEXO A (NORMATIVO). REQUISITOS ADICIONALES PARA LOS ANÁLISIS REALIZADOS CERCA DEL PACIENTE (POCT)</c:v>
                </c:pt>
              </c:strCache>
            </c:strRef>
          </c:cat>
          <c:val>
            <c:numRef>
              <c:f>'Gráficos 2023'!$C$3:$C$41</c:f>
              <c:numCache>
                <c:formatCode>0%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9-4011-8934-1EF0D4D5E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2118327904"/>
        <c:axId val="-2091350240"/>
      </c:barChart>
      <c:catAx>
        <c:axId val="-211832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2091350240"/>
        <c:crosses val="autoZero"/>
        <c:auto val="0"/>
        <c:lblAlgn val="ctr"/>
        <c:lblOffset val="100"/>
        <c:noMultiLvlLbl val="0"/>
      </c:catAx>
      <c:valAx>
        <c:axId val="-20913502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2118327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5" l="0.70000000000000095" r="0.70000000000000095" t="0.75000000000000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73154</xdr:colOff>
      <xdr:row>9</xdr:row>
      <xdr:rowOff>75858</xdr:rowOff>
    </xdr:from>
    <xdr:to>
      <xdr:col>6</xdr:col>
      <xdr:colOff>767125</xdr:colOff>
      <xdr:row>16</xdr:row>
      <xdr:rowOff>76199</xdr:rowOff>
    </xdr:to>
    <xdr:sp macro="" textlink="">
      <xdr:nvSpPr>
        <xdr:cNvPr id="2" name="ZoneTexte 11">
          <a:extLst>
            <a:ext uri="{FF2B5EF4-FFF2-40B4-BE49-F238E27FC236}">
              <a16:creationId xmlns:a16="http://schemas.microsoft.com/office/drawing/2014/main" id="{8B671BD3-9995-41F7-9C5D-B03E51A2805F}"/>
            </a:ext>
          </a:extLst>
        </xdr:cNvPr>
        <xdr:cNvSpPr txBox="1"/>
      </xdr:nvSpPr>
      <xdr:spPr>
        <a:xfrm>
          <a:off x="73154" y="1721778"/>
          <a:ext cx="5448851" cy="128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>
            <a:lnSpc>
              <a:spcPts val="2400"/>
            </a:lnSpc>
          </a:pPr>
          <a:r>
            <a:rPr lang="fr-FR" sz="1800" b="1" cap="all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PREPARACIÓN PARA LA ACREDITACIÓN: HERRAMIENTA DE AUTODIAGNÓSTICO</a:t>
          </a:r>
        </a:p>
        <a:p>
          <a:pPr algn="l">
            <a:lnSpc>
              <a:spcPts val="2400"/>
            </a:lnSpc>
          </a:pPr>
          <a:r>
            <a:rPr lang="fr-FR" sz="1800" b="1" cap="all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SEGÚN LA NORMA UNE EN ISO 15189:2023</a:t>
          </a:r>
          <a:endParaRPr lang="fr-FR" sz="1800" cap="all" baseline="0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82733</xdr:colOff>
      <xdr:row>15</xdr:row>
      <xdr:rowOff>168910</xdr:rowOff>
    </xdr:from>
    <xdr:to>
      <xdr:col>7</xdr:col>
      <xdr:colOff>50064</xdr:colOff>
      <xdr:row>47</xdr:row>
      <xdr:rowOff>22860</xdr:rowOff>
    </xdr:to>
    <xdr:sp macro="" textlink="">
      <xdr:nvSpPr>
        <xdr:cNvPr id="3" name="ZoneTexte 18">
          <a:extLst>
            <a:ext uri="{FF2B5EF4-FFF2-40B4-BE49-F238E27FC236}">
              <a16:creationId xmlns:a16="http://schemas.microsoft.com/office/drawing/2014/main" id="{E1150AB0-121B-4FC6-9FEE-392583A6C588}"/>
            </a:ext>
          </a:extLst>
        </xdr:cNvPr>
        <xdr:cNvSpPr txBox="1"/>
      </xdr:nvSpPr>
      <xdr:spPr>
        <a:xfrm>
          <a:off x="82733" y="3026410"/>
          <a:ext cx="5745831" cy="6102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ENAC pone a su disposición esta herramienta de autodiagnóstico</a:t>
          </a:r>
          <a:r>
            <a:rPr lang="fr-FR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que puede ser de ayuda en la etapa de preparación para la acreditación. </a:t>
          </a:r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Su uso no es </a:t>
          </a:r>
          <a:r>
            <a:rPr lang="fr-FR" sz="1100" i="0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obligatorio </a:t>
          </a:r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y ENAC no pedirá sus resultados al presentar la solicitud de acreditación ni durante el proceso de evaluación.</a:t>
          </a:r>
        </a:p>
        <a:p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La pestaña </a:t>
          </a:r>
          <a:r>
            <a:rPr lang="fr-F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"Autodiagnóstico" </a:t>
          </a:r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permite materializar el progreso en el cumplimiento de los requisitos de la norma. </a:t>
          </a:r>
        </a:p>
        <a:p>
          <a:endParaRPr lang="fr-FR" sz="110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La pestaña </a:t>
          </a:r>
          <a:r>
            <a:rPr lang="fr-F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"Gráficos" </a:t>
          </a:r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 permite ver el progreso de un vistazo. </a:t>
          </a:r>
        </a:p>
        <a:p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Importante: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lista de requisitos incluidos en esta herramienta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es exhaustiva. La herramienta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iene como finalidad servir de ayuda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el diagnóstico </a:t>
          </a:r>
          <a:r>
            <a:rPr lang="fr-FR" sz="110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preliminar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cumplimiento de requisitos.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 está diseñada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la realización de auditorías internas. </a:t>
          </a:r>
          <a:r>
            <a:rPr lang="fr-FR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fr-FR" sz="110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Agradecimiento</a:t>
          </a:r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: Esta herramienta ha sido desarrollada por </a:t>
          </a:r>
          <a:r>
            <a:rPr lang="fr-F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COFRAC</a:t>
          </a:r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 (Organismo nacional de </a:t>
          </a:r>
          <a:r>
            <a:rPr lang="fr-FR" sz="110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acreditación francés) al que ENAC quiere expresar su agradecimiento por haberla compartido </a:t>
          </a:r>
          <a:r>
            <a:rPr lang="fr-FR" sz="1100" i="0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con nosotros.</a:t>
          </a:r>
          <a:r>
            <a:rPr lang="fr-FR" sz="1100" i="0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 editAs="oneCell">
    <xdr:from>
      <xdr:col>0</xdr:col>
      <xdr:colOff>228600</xdr:colOff>
      <xdr:row>1</xdr:row>
      <xdr:rowOff>125883</xdr:rowOff>
    </xdr:from>
    <xdr:to>
      <xdr:col>2</xdr:col>
      <xdr:colOff>621665</xdr:colOff>
      <xdr:row>8</xdr:row>
      <xdr:rowOff>35913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B7C3B3D-83CD-1C6F-7177-4FD270B8C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16383"/>
          <a:ext cx="1914525" cy="1243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21550</xdr:colOff>
      <xdr:row>1</xdr:row>
      <xdr:rowOff>0</xdr:rowOff>
    </xdr:from>
    <xdr:to>
      <xdr:col>6</xdr:col>
      <xdr:colOff>21045</xdr:colOff>
      <xdr:row>2</xdr:row>
      <xdr:rowOff>1218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D52C3B-19B4-4A4C-99D1-9C2A67DAA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36" y="0"/>
          <a:ext cx="1872564" cy="10541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0</xdr:row>
      <xdr:rowOff>0</xdr:rowOff>
    </xdr:from>
    <xdr:to>
      <xdr:col>19</xdr:col>
      <xdr:colOff>35560</xdr:colOff>
      <xdr:row>20</xdr:row>
      <xdr:rowOff>215900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A219DDB-9565-4097-B9A2-BEFB79B8C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G174"/>
  <sheetViews>
    <sheetView topLeftCell="A16" workbookViewId="0">
      <selection activeCell="I1" sqref="I1:J1048576"/>
    </sheetView>
  </sheetViews>
  <sheetFormatPr baseColWidth="10" defaultColWidth="11.42578125" defaultRowHeight="15" x14ac:dyDescent="0.25"/>
  <cols>
    <col min="9" max="10" width="0" hidden="1" customWidth="1"/>
  </cols>
  <sheetData>
    <row r="1" spans="1:3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2"/>
      <c r="B5" s="2"/>
      <c r="C5" s="2"/>
      <c r="D5" s="2"/>
      <c r="E5" s="2"/>
      <c r="F5" s="2"/>
      <c r="G5" s="1"/>
      <c r="H5" s="1"/>
      <c r="I5" s="10"/>
      <c r="J5" s="1" t="s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1"/>
      <c r="B6" s="1"/>
      <c r="C6" s="1"/>
      <c r="D6" s="1"/>
      <c r="E6" s="1"/>
      <c r="F6" s="1"/>
      <c r="G6" s="1"/>
      <c r="H6" s="1"/>
      <c r="I6" s="11"/>
      <c r="J6" s="1" t="s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25">
      <c r="A7" s="2"/>
      <c r="B7" s="2"/>
      <c r="C7" s="2"/>
      <c r="D7" s="2"/>
      <c r="E7" s="2"/>
      <c r="F7" s="2"/>
      <c r="G7" s="1"/>
      <c r="H7" s="1"/>
      <c r="I7" s="12"/>
      <c r="J7" s="1" t="s">
        <v>2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5">
      <c r="A8" s="2"/>
      <c r="B8" s="2"/>
      <c r="C8" s="2"/>
      <c r="D8" s="2"/>
      <c r="E8" s="2"/>
      <c r="F8" s="2"/>
      <c r="G8" s="1"/>
      <c r="H8" s="1"/>
      <c r="I8" s="13"/>
      <c r="J8" s="1" t="s">
        <v>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x14ac:dyDescent="0.25">
      <c r="A10" s="2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x14ac:dyDescent="0.25">
      <c r="A11" s="2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25">
      <c r="A12" s="2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25">
      <c r="A13" s="2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 s="2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2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s="2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5">
      <c r="A18" s="2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75" x14ac:dyDescent="0.25">
      <c r="A19" s="1"/>
      <c r="B19" s="3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s="1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25">
      <c r="A21" s="1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75" x14ac:dyDescent="0.25">
      <c r="A22" s="1"/>
      <c r="B22" s="3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x14ac:dyDescent="0.25">
      <c r="A23" s="1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25">
      <c r="A24" s="1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75" x14ac:dyDescent="0.25">
      <c r="A25" s="1"/>
      <c r="B25" s="3"/>
      <c r="C25" s="2"/>
      <c r="D25" s="2"/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25">
      <c r="A26" s="1"/>
      <c r="B26" s="2"/>
      <c r="C26" s="2"/>
      <c r="D26" s="2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25">
      <c r="A28" s="2"/>
      <c r="B28" s="2"/>
      <c r="C28" s="2"/>
      <c r="D28" s="2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5">
      <c r="A29" s="2"/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2"/>
      <c r="B31" s="2"/>
      <c r="C31" s="2"/>
      <c r="D31" s="2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75" x14ac:dyDescent="0.25">
      <c r="A33" s="4"/>
      <c r="B33" s="5"/>
      <c r="C33" s="1"/>
      <c r="D33" s="1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75" x14ac:dyDescent="0.25">
      <c r="A34" s="4"/>
      <c r="B34" s="5"/>
      <c r="C34" s="1"/>
      <c r="D34" s="1"/>
      <c r="E34" s="6"/>
      <c r="F34" s="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75" x14ac:dyDescent="0.25">
      <c r="A35" s="4"/>
      <c r="B35" s="5"/>
      <c r="C35" s="1"/>
      <c r="D35" s="1"/>
      <c r="E35" s="6"/>
      <c r="F35" s="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75" x14ac:dyDescent="0.25">
      <c r="A36" s="4"/>
      <c r="B36" s="5"/>
      <c r="C36" s="1"/>
      <c r="D36" s="1"/>
      <c r="E36" s="6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75" x14ac:dyDescent="0.25">
      <c r="A37" s="4"/>
      <c r="B37" s="5"/>
      <c r="C37" s="1"/>
      <c r="D37" s="1"/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75" x14ac:dyDescent="0.25">
      <c r="A38" s="4"/>
      <c r="B38" s="5"/>
      <c r="C38" s="1"/>
      <c r="D38" s="1"/>
      <c r="E38" s="6"/>
      <c r="F38" s="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75" x14ac:dyDescent="0.25">
      <c r="A39" s="4"/>
      <c r="B39" s="5"/>
      <c r="C39" s="1"/>
      <c r="D39" s="1"/>
      <c r="E39" s="6"/>
      <c r="F39" s="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75" x14ac:dyDescent="0.25">
      <c r="A40" s="4"/>
      <c r="B40" s="5"/>
      <c r="C40" s="1"/>
      <c r="D40" s="1"/>
      <c r="E40" s="6"/>
      <c r="F40" s="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75" x14ac:dyDescent="0.25">
      <c r="A41" s="4"/>
      <c r="B41" s="5"/>
      <c r="C41" s="1"/>
      <c r="D41" s="1"/>
      <c r="E41" s="6"/>
      <c r="F41" s="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</sheetData>
  <sheetProtection algorithmName="SHA-512" hashValue="JfZOfiV6xCAV/kVRT62rgb9i3npgBubvSPqOoQ3NIs5ndqRZz31sD5oWrd+6FeO8RoQTnnfqaowYR9L6JpcHIg==" saltValue="LPEkmy18lc3xblXIoRYXeA==" spinCount="100000" sheet="1" objects="1" scenarios="1"/>
  <pageMargins left="0.85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66953-3191-4BD6-B3FF-EB9DC9ECBF14}">
  <sheetPr codeName="Hoja2"/>
  <dimension ref="A1:V191"/>
  <sheetViews>
    <sheetView tabSelected="1" view="pageBreakPreview" topLeftCell="D8" zoomScaleNormal="55" zoomScaleSheetLayoutView="100" zoomScalePageLayoutView="70" workbookViewId="0">
      <selection activeCell="O13" sqref="O13"/>
    </sheetView>
  </sheetViews>
  <sheetFormatPr baseColWidth="10" defaultColWidth="9.140625" defaultRowHeight="25.5" x14ac:dyDescent="0.35"/>
  <cols>
    <col min="1" max="1" width="4.42578125" style="76" hidden="1" customWidth="1"/>
    <col min="2" max="2" width="0" style="51" hidden="1" customWidth="1"/>
    <col min="3" max="3" width="9.140625" style="47" hidden="1" customWidth="1"/>
    <col min="4" max="4" width="8.5703125" style="47" customWidth="1"/>
    <col min="5" max="8" width="9.140625" style="95"/>
    <col min="9" max="9" width="3" style="95" customWidth="1"/>
    <col min="10" max="11" width="9.140625" style="95"/>
    <col min="12" max="12" width="25.85546875" style="95" customWidth="1"/>
    <col min="13" max="13" width="2.140625" style="47" hidden="1" customWidth="1"/>
    <col min="14" max="14" width="8.42578125" style="47" hidden="1" customWidth="1"/>
    <col min="15" max="15" width="12.42578125" style="47" customWidth="1"/>
    <col min="16" max="16" width="14.42578125" style="47" customWidth="1"/>
    <col min="17" max="17" width="24.42578125" style="47" customWidth="1"/>
    <col min="18" max="18" width="12" style="47" customWidth="1"/>
    <col min="19" max="19" width="10.85546875" style="47" customWidth="1"/>
    <col min="20" max="20" width="11" style="63" customWidth="1"/>
    <col min="21" max="21" width="10.5703125" style="64" customWidth="1"/>
    <col min="22" max="22" width="4.42578125" style="67" hidden="1" customWidth="1"/>
    <col min="23" max="246" width="9.140625" style="47"/>
    <col min="247" max="247" width="14" style="47" customWidth="1"/>
    <col min="248" max="251" width="9.140625" style="47"/>
    <col min="252" max="252" width="3" style="47" customWidth="1"/>
    <col min="253" max="257" width="0" style="47" hidden="1" customWidth="1"/>
    <col min="258" max="258" width="18.5703125" style="47" customWidth="1"/>
    <col min="259" max="259" width="18.85546875" style="47" customWidth="1"/>
    <col min="260" max="260" width="31.140625" style="47" customWidth="1"/>
    <col min="261" max="261" width="18.85546875" style="47" customWidth="1"/>
    <col min="262" max="263" width="11.5703125" style="47" customWidth="1"/>
    <col min="264" max="264" width="11.85546875" style="47" customWidth="1"/>
    <col min="265" max="265" width="55.85546875" style="47" customWidth="1"/>
    <col min="266" max="502" width="9.140625" style="47"/>
    <col min="503" max="503" width="14" style="47" customWidth="1"/>
    <col min="504" max="507" width="9.140625" style="47"/>
    <col min="508" max="508" width="3" style="47" customWidth="1"/>
    <col min="509" max="513" width="0" style="47" hidden="1" customWidth="1"/>
    <col min="514" max="514" width="18.5703125" style="47" customWidth="1"/>
    <col min="515" max="515" width="18.85546875" style="47" customWidth="1"/>
    <col min="516" max="516" width="31.140625" style="47" customWidth="1"/>
    <col min="517" max="517" width="18.85546875" style="47" customWidth="1"/>
    <col min="518" max="519" width="11.5703125" style="47" customWidth="1"/>
    <col min="520" max="520" width="11.85546875" style="47" customWidth="1"/>
    <col min="521" max="521" width="55.85546875" style="47" customWidth="1"/>
    <col min="522" max="758" width="9.140625" style="47"/>
    <col min="759" max="759" width="14" style="47" customWidth="1"/>
    <col min="760" max="763" width="9.140625" style="47"/>
    <col min="764" max="764" width="3" style="47" customWidth="1"/>
    <col min="765" max="769" width="0" style="47" hidden="1" customWidth="1"/>
    <col min="770" max="770" width="18.5703125" style="47" customWidth="1"/>
    <col min="771" max="771" width="18.85546875" style="47" customWidth="1"/>
    <col min="772" max="772" width="31.140625" style="47" customWidth="1"/>
    <col min="773" max="773" width="18.85546875" style="47" customWidth="1"/>
    <col min="774" max="775" width="11.5703125" style="47" customWidth="1"/>
    <col min="776" max="776" width="11.85546875" style="47" customWidth="1"/>
    <col min="777" max="777" width="55.85546875" style="47" customWidth="1"/>
    <col min="778" max="1014" width="9.140625" style="47"/>
    <col min="1015" max="1015" width="14" style="47" customWidth="1"/>
    <col min="1016" max="1019" width="9.140625" style="47"/>
    <col min="1020" max="1020" width="3" style="47" customWidth="1"/>
    <col min="1021" max="1025" width="0" style="47" hidden="1" customWidth="1"/>
    <col min="1026" max="1026" width="18.5703125" style="47" customWidth="1"/>
    <col min="1027" max="1027" width="18.85546875" style="47" customWidth="1"/>
    <col min="1028" max="1028" width="31.140625" style="47" customWidth="1"/>
    <col min="1029" max="1029" width="18.85546875" style="47" customWidth="1"/>
    <col min="1030" max="1031" width="11.5703125" style="47" customWidth="1"/>
    <col min="1032" max="1032" width="11.85546875" style="47" customWidth="1"/>
    <col min="1033" max="1033" width="55.85546875" style="47" customWidth="1"/>
    <col min="1034" max="1270" width="9.140625" style="47"/>
    <col min="1271" max="1271" width="14" style="47" customWidth="1"/>
    <col min="1272" max="1275" width="9.140625" style="47"/>
    <col min="1276" max="1276" width="3" style="47" customWidth="1"/>
    <col min="1277" max="1281" width="0" style="47" hidden="1" customWidth="1"/>
    <col min="1282" max="1282" width="18.5703125" style="47" customWidth="1"/>
    <col min="1283" max="1283" width="18.85546875" style="47" customWidth="1"/>
    <col min="1284" max="1284" width="31.140625" style="47" customWidth="1"/>
    <col min="1285" max="1285" width="18.85546875" style="47" customWidth="1"/>
    <col min="1286" max="1287" width="11.5703125" style="47" customWidth="1"/>
    <col min="1288" max="1288" width="11.85546875" style="47" customWidth="1"/>
    <col min="1289" max="1289" width="55.85546875" style="47" customWidth="1"/>
    <col min="1290" max="1526" width="9.140625" style="47"/>
    <col min="1527" max="1527" width="14" style="47" customWidth="1"/>
    <col min="1528" max="1531" width="9.140625" style="47"/>
    <col min="1532" max="1532" width="3" style="47" customWidth="1"/>
    <col min="1533" max="1537" width="0" style="47" hidden="1" customWidth="1"/>
    <col min="1538" max="1538" width="18.5703125" style="47" customWidth="1"/>
    <col min="1539" max="1539" width="18.85546875" style="47" customWidth="1"/>
    <col min="1540" max="1540" width="31.140625" style="47" customWidth="1"/>
    <col min="1541" max="1541" width="18.85546875" style="47" customWidth="1"/>
    <col min="1542" max="1543" width="11.5703125" style="47" customWidth="1"/>
    <col min="1544" max="1544" width="11.85546875" style="47" customWidth="1"/>
    <col min="1545" max="1545" width="55.85546875" style="47" customWidth="1"/>
    <col min="1546" max="1782" width="9.140625" style="47"/>
    <col min="1783" max="1783" width="14" style="47" customWidth="1"/>
    <col min="1784" max="1787" width="9.140625" style="47"/>
    <col min="1788" max="1788" width="3" style="47" customWidth="1"/>
    <col min="1789" max="1793" width="0" style="47" hidden="1" customWidth="1"/>
    <col min="1794" max="1794" width="18.5703125" style="47" customWidth="1"/>
    <col min="1795" max="1795" width="18.85546875" style="47" customWidth="1"/>
    <col min="1796" max="1796" width="31.140625" style="47" customWidth="1"/>
    <col min="1797" max="1797" width="18.85546875" style="47" customWidth="1"/>
    <col min="1798" max="1799" width="11.5703125" style="47" customWidth="1"/>
    <col min="1800" max="1800" width="11.85546875" style="47" customWidth="1"/>
    <col min="1801" max="1801" width="55.85546875" style="47" customWidth="1"/>
    <col min="1802" max="2038" width="9.140625" style="47"/>
    <col min="2039" max="2039" width="14" style="47" customWidth="1"/>
    <col min="2040" max="2043" width="9.140625" style="47"/>
    <col min="2044" max="2044" width="3" style="47" customWidth="1"/>
    <col min="2045" max="2049" width="0" style="47" hidden="1" customWidth="1"/>
    <col min="2050" max="2050" width="18.5703125" style="47" customWidth="1"/>
    <col min="2051" max="2051" width="18.85546875" style="47" customWidth="1"/>
    <col min="2052" max="2052" width="31.140625" style="47" customWidth="1"/>
    <col min="2053" max="2053" width="18.85546875" style="47" customWidth="1"/>
    <col min="2054" max="2055" width="11.5703125" style="47" customWidth="1"/>
    <col min="2056" max="2056" width="11.85546875" style="47" customWidth="1"/>
    <col min="2057" max="2057" width="55.85546875" style="47" customWidth="1"/>
    <col min="2058" max="2294" width="9.140625" style="47"/>
    <col min="2295" max="2295" width="14" style="47" customWidth="1"/>
    <col min="2296" max="2299" width="9.140625" style="47"/>
    <col min="2300" max="2300" width="3" style="47" customWidth="1"/>
    <col min="2301" max="2305" width="0" style="47" hidden="1" customWidth="1"/>
    <col min="2306" max="2306" width="18.5703125" style="47" customWidth="1"/>
    <col min="2307" max="2307" width="18.85546875" style="47" customWidth="1"/>
    <col min="2308" max="2308" width="31.140625" style="47" customWidth="1"/>
    <col min="2309" max="2309" width="18.85546875" style="47" customWidth="1"/>
    <col min="2310" max="2311" width="11.5703125" style="47" customWidth="1"/>
    <col min="2312" max="2312" width="11.85546875" style="47" customWidth="1"/>
    <col min="2313" max="2313" width="55.85546875" style="47" customWidth="1"/>
    <col min="2314" max="2550" width="9.140625" style="47"/>
    <col min="2551" max="2551" width="14" style="47" customWidth="1"/>
    <col min="2552" max="2555" width="9.140625" style="47"/>
    <col min="2556" max="2556" width="3" style="47" customWidth="1"/>
    <col min="2557" max="2561" width="0" style="47" hidden="1" customWidth="1"/>
    <col min="2562" max="2562" width="18.5703125" style="47" customWidth="1"/>
    <col min="2563" max="2563" width="18.85546875" style="47" customWidth="1"/>
    <col min="2564" max="2564" width="31.140625" style="47" customWidth="1"/>
    <col min="2565" max="2565" width="18.85546875" style="47" customWidth="1"/>
    <col min="2566" max="2567" width="11.5703125" style="47" customWidth="1"/>
    <col min="2568" max="2568" width="11.85546875" style="47" customWidth="1"/>
    <col min="2569" max="2569" width="55.85546875" style="47" customWidth="1"/>
    <col min="2570" max="2806" width="9.140625" style="47"/>
    <col min="2807" max="2807" width="14" style="47" customWidth="1"/>
    <col min="2808" max="2811" width="9.140625" style="47"/>
    <col min="2812" max="2812" width="3" style="47" customWidth="1"/>
    <col min="2813" max="2817" width="0" style="47" hidden="1" customWidth="1"/>
    <col min="2818" max="2818" width="18.5703125" style="47" customWidth="1"/>
    <col min="2819" max="2819" width="18.85546875" style="47" customWidth="1"/>
    <col min="2820" max="2820" width="31.140625" style="47" customWidth="1"/>
    <col min="2821" max="2821" width="18.85546875" style="47" customWidth="1"/>
    <col min="2822" max="2823" width="11.5703125" style="47" customWidth="1"/>
    <col min="2824" max="2824" width="11.85546875" style="47" customWidth="1"/>
    <col min="2825" max="2825" width="55.85546875" style="47" customWidth="1"/>
    <col min="2826" max="3062" width="9.140625" style="47"/>
    <col min="3063" max="3063" width="14" style="47" customWidth="1"/>
    <col min="3064" max="3067" width="9.140625" style="47"/>
    <col min="3068" max="3068" width="3" style="47" customWidth="1"/>
    <col min="3069" max="3073" width="0" style="47" hidden="1" customWidth="1"/>
    <col min="3074" max="3074" width="18.5703125" style="47" customWidth="1"/>
    <col min="3075" max="3075" width="18.85546875" style="47" customWidth="1"/>
    <col min="3076" max="3076" width="31.140625" style="47" customWidth="1"/>
    <col min="3077" max="3077" width="18.85546875" style="47" customWidth="1"/>
    <col min="3078" max="3079" width="11.5703125" style="47" customWidth="1"/>
    <col min="3080" max="3080" width="11.85546875" style="47" customWidth="1"/>
    <col min="3081" max="3081" width="55.85546875" style="47" customWidth="1"/>
    <col min="3082" max="3318" width="9.140625" style="47"/>
    <col min="3319" max="3319" width="14" style="47" customWidth="1"/>
    <col min="3320" max="3323" width="9.140625" style="47"/>
    <col min="3324" max="3324" width="3" style="47" customWidth="1"/>
    <col min="3325" max="3329" width="0" style="47" hidden="1" customWidth="1"/>
    <col min="3330" max="3330" width="18.5703125" style="47" customWidth="1"/>
    <col min="3331" max="3331" width="18.85546875" style="47" customWidth="1"/>
    <col min="3332" max="3332" width="31.140625" style="47" customWidth="1"/>
    <col min="3333" max="3333" width="18.85546875" style="47" customWidth="1"/>
    <col min="3334" max="3335" width="11.5703125" style="47" customWidth="1"/>
    <col min="3336" max="3336" width="11.85546875" style="47" customWidth="1"/>
    <col min="3337" max="3337" width="55.85546875" style="47" customWidth="1"/>
    <col min="3338" max="3574" width="9.140625" style="47"/>
    <col min="3575" max="3575" width="14" style="47" customWidth="1"/>
    <col min="3576" max="3579" width="9.140625" style="47"/>
    <col min="3580" max="3580" width="3" style="47" customWidth="1"/>
    <col min="3581" max="3585" width="0" style="47" hidden="1" customWidth="1"/>
    <col min="3586" max="3586" width="18.5703125" style="47" customWidth="1"/>
    <col min="3587" max="3587" width="18.85546875" style="47" customWidth="1"/>
    <col min="3588" max="3588" width="31.140625" style="47" customWidth="1"/>
    <col min="3589" max="3589" width="18.85546875" style="47" customWidth="1"/>
    <col min="3590" max="3591" width="11.5703125" style="47" customWidth="1"/>
    <col min="3592" max="3592" width="11.85546875" style="47" customWidth="1"/>
    <col min="3593" max="3593" width="55.85546875" style="47" customWidth="1"/>
    <col min="3594" max="3830" width="9.140625" style="47"/>
    <col min="3831" max="3831" width="14" style="47" customWidth="1"/>
    <col min="3832" max="3835" width="9.140625" style="47"/>
    <col min="3836" max="3836" width="3" style="47" customWidth="1"/>
    <col min="3837" max="3841" width="0" style="47" hidden="1" customWidth="1"/>
    <col min="3842" max="3842" width="18.5703125" style="47" customWidth="1"/>
    <col min="3843" max="3843" width="18.85546875" style="47" customWidth="1"/>
    <col min="3844" max="3844" width="31.140625" style="47" customWidth="1"/>
    <col min="3845" max="3845" width="18.85546875" style="47" customWidth="1"/>
    <col min="3846" max="3847" width="11.5703125" style="47" customWidth="1"/>
    <col min="3848" max="3848" width="11.85546875" style="47" customWidth="1"/>
    <col min="3849" max="3849" width="55.85546875" style="47" customWidth="1"/>
    <col min="3850" max="4086" width="9.140625" style="47"/>
    <col min="4087" max="4087" width="14" style="47" customWidth="1"/>
    <col min="4088" max="4091" width="9.140625" style="47"/>
    <col min="4092" max="4092" width="3" style="47" customWidth="1"/>
    <col min="4093" max="4097" width="0" style="47" hidden="1" customWidth="1"/>
    <col min="4098" max="4098" width="18.5703125" style="47" customWidth="1"/>
    <col min="4099" max="4099" width="18.85546875" style="47" customWidth="1"/>
    <col min="4100" max="4100" width="31.140625" style="47" customWidth="1"/>
    <col min="4101" max="4101" width="18.85546875" style="47" customWidth="1"/>
    <col min="4102" max="4103" width="11.5703125" style="47" customWidth="1"/>
    <col min="4104" max="4104" width="11.85546875" style="47" customWidth="1"/>
    <col min="4105" max="4105" width="55.85546875" style="47" customWidth="1"/>
    <col min="4106" max="4342" width="9.140625" style="47"/>
    <col min="4343" max="4343" width="14" style="47" customWidth="1"/>
    <col min="4344" max="4347" width="9.140625" style="47"/>
    <col min="4348" max="4348" width="3" style="47" customWidth="1"/>
    <col min="4349" max="4353" width="0" style="47" hidden="1" customWidth="1"/>
    <col min="4354" max="4354" width="18.5703125" style="47" customWidth="1"/>
    <col min="4355" max="4355" width="18.85546875" style="47" customWidth="1"/>
    <col min="4356" max="4356" width="31.140625" style="47" customWidth="1"/>
    <col min="4357" max="4357" width="18.85546875" style="47" customWidth="1"/>
    <col min="4358" max="4359" width="11.5703125" style="47" customWidth="1"/>
    <col min="4360" max="4360" width="11.85546875" style="47" customWidth="1"/>
    <col min="4361" max="4361" width="55.85546875" style="47" customWidth="1"/>
    <col min="4362" max="4598" width="9.140625" style="47"/>
    <col min="4599" max="4599" width="14" style="47" customWidth="1"/>
    <col min="4600" max="4603" width="9.140625" style="47"/>
    <col min="4604" max="4604" width="3" style="47" customWidth="1"/>
    <col min="4605" max="4609" width="0" style="47" hidden="1" customWidth="1"/>
    <col min="4610" max="4610" width="18.5703125" style="47" customWidth="1"/>
    <col min="4611" max="4611" width="18.85546875" style="47" customWidth="1"/>
    <col min="4612" max="4612" width="31.140625" style="47" customWidth="1"/>
    <col min="4613" max="4613" width="18.85546875" style="47" customWidth="1"/>
    <col min="4614" max="4615" width="11.5703125" style="47" customWidth="1"/>
    <col min="4616" max="4616" width="11.85546875" style="47" customWidth="1"/>
    <col min="4617" max="4617" width="55.85546875" style="47" customWidth="1"/>
    <col min="4618" max="4854" width="9.140625" style="47"/>
    <col min="4855" max="4855" width="14" style="47" customWidth="1"/>
    <col min="4856" max="4859" width="9.140625" style="47"/>
    <col min="4860" max="4860" width="3" style="47" customWidth="1"/>
    <col min="4861" max="4865" width="0" style="47" hidden="1" customWidth="1"/>
    <col min="4866" max="4866" width="18.5703125" style="47" customWidth="1"/>
    <col min="4867" max="4867" width="18.85546875" style="47" customWidth="1"/>
    <col min="4868" max="4868" width="31.140625" style="47" customWidth="1"/>
    <col min="4869" max="4869" width="18.85546875" style="47" customWidth="1"/>
    <col min="4870" max="4871" width="11.5703125" style="47" customWidth="1"/>
    <col min="4872" max="4872" width="11.85546875" style="47" customWidth="1"/>
    <col min="4873" max="4873" width="55.85546875" style="47" customWidth="1"/>
    <col min="4874" max="5110" width="9.140625" style="47"/>
    <col min="5111" max="5111" width="14" style="47" customWidth="1"/>
    <col min="5112" max="5115" width="9.140625" style="47"/>
    <col min="5116" max="5116" width="3" style="47" customWidth="1"/>
    <col min="5117" max="5121" width="0" style="47" hidden="1" customWidth="1"/>
    <col min="5122" max="5122" width="18.5703125" style="47" customWidth="1"/>
    <col min="5123" max="5123" width="18.85546875" style="47" customWidth="1"/>
    <col min="5124" max="5124" width="31.140625" style="47" customWidth="1"/>
    <col min="5125" max="5125" width="18.85546875" style="47" customWidth="1"/>
    <col min="5126" max="5127" width="11.5703125" style="47" customWidth="1"/>
    <col min="5128" max="5128" width="11.85546875" style="47" customWidth="1"/>
    <col min="5129" max="5129" width="55.85546875" style="47" customWidth="1"/>
    <col min="5130" max="5366" width="9.140625" style="47"/>
    <col min="5367" max="5367" width="14" style="47" customWidth="1"/>
    <col min="5368" max="5371" width="9.140625" style="47"/>
    <col min="5372" max="5372" width="3" style="47" customWidth="1"/>
    <col min="5373" max="5377" width="0" style="47" hidden="1" customWidth="1"/>
    <col min="5378" max="5378" width="18.5703125" style="47" customWidth="1"/>
    <col min="5379" max="5379" width="18.85546875" style="47" customWidth="1"/>
    <col min="5380" max="5380" width="31.140625" style="47" customWidth="1"/>
    <col min="5381" max="5381" width="18.85546875" style="47" customWidth="1"/>
    <col min="5382" max="5383" width="11.5703125" style="47" customWidth="1"/>
    <col min="5384" max="5384" width="11.85546875" style="47" customWidth="1"/>
    <col min="5385" max="5385" width="55.85546875" style="47" customWidth="1"/>
    <col min="5386" max="5622" width="9.140625" style="47"/>
    <col min="5623" max="5623" width="14" style="47" customWidth="1"/>
    <col min="5624" max="5627" width="9.140625" style="47"/>
    <col min="5628" max="5628" width="3" style="47" customWidth="1"/>
    <col min="5629" max="5633" width="0" style="47" hidden="1" customWidth="1"/>
    <col min="5634" max="5634" width="18.5703125" style="47" customWidth="1"/>
    <col min="5635" max="5635" width="18.85546875" style="47" customWidth="1"/>
    <col min="5636" max="5636" width="31.140625" style="47" customWidth="1"/>
    <col min="5637" max="5637" width="18.85546875" style="47" customWidth="1"/>
    <col min="5638" max="5639" width="11.5703125" style="47" customWidth="1"/>
    <col min="5640" max="5640" width="11.85546875" style="47" customWidth="1"/>
    <col min="5641" max="5641" width="55.85546875" style="47" customWidth="1"/>
    <col min="5642" max="5878" width="9.140625" style="47"/>
    <col min="5879" max="5879" width="14" style="47" customWidth="1"/>
    <col min="5880" max="5883" width="9.140625" style="47"/>
    <col min="5884" max="5884" width="3" style="47" customWidth="1"/>
    <col min="5885" max="5889" width="0" style="47" hidden="1" customWidth="1"/>
    <col min="5890" max="5890" width="18.5703125" style="47" customWidth="1"/>
    <col min="5891" max="5891" width="18.85546875" style="47" customWidth="1"/>
    <col min="5892" max="5892" width="31.140625" style="47" customWidth="1"/>
    <col min="5893" max="5893" width="18.85546875" style="47" customWidth="1"/>
    <col min="5894" max="5895" width="11.5703125" style="47" customWidth="1"/>
    <col min="5896" max="5896" width="11.85546875" style="47" customWidth="1"/>
    <col min="5897" max="5897" width="55.85546875" style="47" customWidth="1"/>
    <col min="5898" max="6134" width="9.140625" style="47"/>
    <col min="6135" max="6135" width="14" style="47" customWidth="1"/>
    <col min="6136" max="6139" width="9.140625" style="47"/>
    <col min="6140" max="6140" width="3" style="47" customWidth="1"/>
    <col min="6141" max="6145" width="0" style="47" hidden="1" customWidth="1"/>
    <col min="6146" max="6146" width="18.5703125" style="47" customWidth="1"/>
    <col min="6147" max="6147" width="18.85546875" style="47" customWidth="1"/>
    <col min="6148" max="6148" width="31.140625" style="47" customWidth="1"/>
    <col min="6149" max="6149" width="18.85546875" style="47" customWidth="1"/>
    <col min="6150" max="6151" width="11.5703125" style="47" customWidth="1"/>
    <col min="6152" max="6152" width="11.85546875" style="47" customWidth="1"/>
    <col min="6153" max="6153" width="55.85546875" style="47" customWidth="1"/>
    <col min="6154" max="6390" width="9.140625" style="47"/>
    <col min="6391" max="6391" width="14" style="47" customWidth="1"/>
    <col min="6392" max="6395" width="9.140625" style="47"/>
    <col min="6396" max="6396" width="3" style="47" customWidth="1"/>
    <col min="6397" max="6401" width="0" style="47" hidden="1" customWidth="1"/>
    <col min="6402" max="6402" width="18.5703125" style="47" customWidth="1"/>
    <col min="6403" max="6403" width="18.85546875" style="47" customWidth="1"/>
    <col min="6404" max="6404" width="31.140625" style="47" customWidth="1"/>
    <col min="6405" max="6405" width="18.85546875" style="47" customWidth="1"/>
    <col min="6406" max="6407" width="11.5703125" style="47" customWidth="1"/>
    <col min="6408" max="6408" width="11.85546875" style="47" customWidth="1"/>
    <col min="6409" max="6409" width="55.85546875" style="47" customWidth="1"/>
    <col min="6410" max="6646" width="9.140625" style="47"/>
    <col min="6647" max="6647" width="14" style="47" customWidth="1"/>
    <col min="6648" max="6651" width="9.140625" style="47"/>
    <col min="6652" max="6652" width="3" style="47" customWidth="1"/>
    <col min="6653" max="6657" width="0" style="47" hidden="1" customWidth="1"/>
    <col min="6658" max="6658" width="18.5703125" style="47" customWidth="1"/>
    <col min="6659" max="6659" width="18.85546875" style="47" customWidth="1"/>
    <col min="6660" max="6660" width="31.140625" style="47" customWidth="1"/>
    <col min="6661" max="6661" width="18.85546875" style="47" customWidth="1"/>
    <col min="6662" max="6663" width="11.5703125" style="47" customWidth="1"/>
    <col min="6664" max="6664" width="11.85546875" style="47" customWidth="1"/>
    <col min="6665" max="6665" width="55.85546875" style="47" customWidth="1"/>
    <col min="6666" max="6902" width="9.140625" style="47"/>
    <col min="6903" max="6903" width="14" style="47" customWidth="1"/>
    <col min="6904" max="6907" width="9.140625" style="47"/>
    <col min="6908" max="6908" width="3" style="47" customWidth="1"/>
    <col min="6909" max="6913" width="0" style="47" hidden="1" customWidth="1"/>
    <col min="6914" max="6914" width="18.5703125" style="47" customWidth="1"/>
    <col min="6915" max="6915" width="18.85546875" style="47" customWidth="1"/>
    <col min="6916" max="6916" width="31.140625" style="47" customWidth="1"/>
    <col min="6917" max="6917" width="18.85546875" style="47" customWidth="1"/>
    <col min="6918" max="6919" width="11.5703125" style="47" customWidth="1"/>
    <col min="6920" max="6920" width="11.85546875" style="47" customWidth="1"/>
    <col min="6921" max="6921" width="55.85546875" style="47" customWidth="1"/>
    <col min="6922" max="7158" width="9.140625" style="47"/>
    <col min="7159" max="7159" width="14" style="47" customWidth="1"/>
    <col min="7160" max="7163" width="9.140625" style="47"/>
    <col min="7164" max="7164" width="3" style="47" customWidth="1"/>
    <col min="7165" max="7169" width="0" style="47" hidden="1" customWidth="1"/>
    <col min="7170" max="7170" width="18.5703125" style="47" customWidth="1"/>
    <col min="7171" max="7171" width="18.85546875" style="47" customWidth="1"/>
    <col min="7172" max="7172" width="31.140625" style="47" customWidth="1"/>
    <col min="7173" max="7173" width="18.85546875" style="47" customWidth="1"/>
    <col min="7174" max="7175" width="11.5703125" style="47" customWidth="1"/>
    <col min="7176" max="7176" width="11.85546875" style="47" customWidth="1"/>
    <col min="7177" max="7177" width="55.85546875" style="47" customWidth="1"/>
    <col min="7178" max="7414" width="9.140625" style="47"/>
    <col min="7415" max="7415" width="14" style="47" customWidth="1"/>
    <col min="7416" max="7419" width="9.140625" style="47"/>
    <col min="7420" max="7420" width="3" style="47" customWidth="1"/>
    <col min="7421" max="7425" width="0" style="47" hidden="1" customWidth="1"/>
    <col min="7426" max="7426" width="18.5703125" style="47" customWidth="1"/>
    <col min="7427" max="7427" width="18.85546875" style="47" customWidth="1"/>
    <col min="7428" max="7428" width="31.140625" style="47" customWidth="1"/>
    <col min="7429" max="7429" width="18.85546875" style="47" customWidth="1"/>
    <col min="7430" max="7431" width="11.5703125" style="47" customWidth="1"/>
    <col min="7432" max="7432" width="11.85546875" style="47" customWidth="1"/>
    <col min="7433" max="7433" width="55.85546875" style="47" customWidth="1"/>
    <col min="7434" max="7670" width="9.140625" style="47"/>
    <col min="7671" max="7671" width="14" style="47" customWidth="1"/>
    <col min="7672" max="7675" width="9.140625" style="47"/>
    <col min="7676" max="7676" width="3" style="47" customWidth="1"/>
    <col min="7677" max="7681" width="0" style="47" hidden="1" customWidth="1"/>
    <col min="7682" max="7682" width="18.5703125" style="47" customWidth="1"/>
    <col min="7683" max="7683" width="18.85546875" style="47" customWidth="1"/>
    <col min="7684" max="7684" width="31.140625" style="47" customWidth="1"/>
    <col min="7685" max="7685" width="18.85546875" style="47" customWidth="1"/>
    <col min="7686" max="7687" width="11.5703125" style="47" customWidth="1"/>
    <col min="7688" max="7688" width="11.85546875" style="47" customWidth="1"/>
    <col min="7689" max="7689" width="55.85546875" style="47" customWidth="1"/>
    <col min="7690" max="7926" width="9.140625" style="47"/>
    <col min="7927" max="7927" width="14" style="47" customWidth="1"/>
    <col min="7928" max="7931" width="9.140625" style="47"/>
    <col min="7932" max="7932" width="3" style="47" customWidth="1"/>
    <col min="7933" max="7937" width="0" style="47" hidden="1" customWidth="1"/>
    <col min="7938" max="7938" width="18.5703125" style="47" customWidth="1"/>
    <col min="7939" max="7939" width="18.85546875" style="47" customWidth="1"/>
    <col min="7940" max="7940" width="31.140625" style="47" customWidth="1"/>
    <col min="7941" max="7941" width="18.85546875" style="47" customWidth="1"/>
    <col min="7942" max="7943" width="11.5703125" style="47" customWidth="1"/>
    <col min="7944" max="7944" width="11.85546875" style="47" customWidth="1"/>
    <col min="7945" max="7945" width="55.85546875" style="47" customWidth="1"/>
    <col min="7946" max="8182" width="9.140625" style="47"/>
    <col min="8183" max="8183" width="14" style="47" customWidth="1"/>
    <col min="8184" max="8187" width="9.140625" style="47"/>
    <col min="8188" max="8188" width="3" style="47" customWidth="1"/>
    <col min="8189" max="8193" width="0" style="47" hidden="1" customWidth="1"/>
    <col min="8194" max="8194" width="18.5703125" style="47" customWidth="1"/>
    <col min="8195" max="8195" width="18.85546875" style="47" customWidth="1"/>
    <col min="8196" max="8196" width="31.140625" style="47" customWidth="1"/>
    <col min="8197" max="8197" width="18.85546875" style="47" customWidth="1"/>
    <col min="8198" max="8199" width="11.5703125" style="47" customWidth="1"/>
    <col min="8200" max="8200" width="11.85546875" style="47" customWidth="1"/>
    <col min="8201" max="8201" width="55.85546875" style="47" customWidth="1"/>
    <col min="8202" max="8438" width="9.140625" style="47"/>
    <col min="8439" max="8439" width="14" style="47" customWidth="1"/>
    <col min="8440" max="8443" width="9.140625" style="47"/>
    <col min="8444" max="8444" width="3" style="47" customWidth="1"/>
    <col min="8445" max="8449" width="0" style="47" hidden="1" customWidth="1"/>
    <col min="8450" max="8450" width="18.5703125" style="47" customWidth="1"/>
    <col min="8451" max="8451" width="18.85546875" style="47" customWidth="1"/>
    <col min="8452" max="8452" width="31.140625" style="47" customWidth="1"/>
    <col min="8453" max="8453" width="18.85546875" style="47" customWidth="1"/>
    <col min="8454" max="8455" width="11.5703125" style="47" customWidth="1"/>
    <col min="8456" max="8456" width="11.85546875" style="47" customWidth="1"/>
    <col min="8457" max="8457" width="55.85546875" style="47" customWidth="1"/>
    <col min="8458" max="8694" width="9.140625" style="47"/>
    <col min="8695" max="8695" width="14" style="47" customWidth="1"/>
    <col min="8696" max="8699" width="9.140625" style="47"/>
    <col min="8700" max="8700" width="3" style="47" customWidth="1"/>
    <col min="8701" max="8705" width="0" style="47" hidden="1" customWidth="1"/>
    <col min="8706" max="8706" width="18.5703125" style="47" customWidth="1"/>
    <col min="8707" max="8707" width="18.85546875" style="47" customWidth="1"/>
    <col min="8708" max="8708" width="31.140625" style="47" customWidth="1"/>
    <col min="8709" max="8709" width="18.85546875" style="47" customWidth="1"/>
    <col min="8710" max="8711" width="11.5703125" style="47" customWidth="1"/>
    <col min="8712" max="8712" width="11.85546875" style="47" customWidth="1"/>
    <col min="8713" max="8713" width="55.85546875" style="47" customWidth="1"/>
    <col min="8714" max="8950" width="9.140625" style="47"/>
    <col min="8951" max="8951" width="14" style="47" customWidth="1"/>
    <col min="8952" max="8955" width="9.140625" style="47"/>
    <col min="8956" max="8956" width="3" style="47" customWidth="1"/>
    <col min="8957" max="8961" width="0" style="47" hidden="1" customWidth="1"/>
    <col min="8962" max="8962" width="18.5703125" style="47" customWidth="1"/>
    <col min="8963" max="8963" width="18.85546875" style="47" customWidth="1"/>
    <col min="8964" max="8964" width="31.140625" style="47" customWidth="1"/>
    <col min="8965" max="8965" width="18.85546875" style="47" customWidth="1"/>
    <col min="8966" max="8967" width="11.5703125" style="47" customWidth="1"/>
    <col min="8968" max="8968" width="11.85546875" style="47" customWidth="1"/>
    <col min="8969" max="8969" width="55.85546875" style="47" customWidth="1"/>
    <col min="8970" max="9206" width="9.140625" style="47"/>
    <col min="9207" max="9207" width="14" style="47" customWidth="1"/>
    <col min="9208" max="9211" width="9.140625" style="47"/>
    <col min="9212" max="9212" width="3" style="47" customWidth="1"/>
    <col min="9213" max="9217" width="0" style="47" hidden="1" customWidth="1"/>
    <col min="9218" max="9218" width="18.5703125" style="47" customWidth="1"/>
    <col min="9219" max="9219" width="18.85546875" style="47" customWidth="1"/>
    <col min="9220" max="9220" width="31.140625" style="47" customWidth="1"/>
    <col min="9221" max="9221" width="18.85546875" style="47" customWidth="1"/>
    <col min="9222" max="9223" width="11.5703125" style="47" customWidth="1"/>
    <col min="9224" max="9224" width="11.85546875" style="47" customWidth="1"/>
    <col min="9225" max="9225" width="55.85546875" style="47" customWidth="1"/>
    <col min="9226" max="9462" width="9.140625" style="47"/>
    <col min="9463" max="9463" width="14" style="47" customWidth="1"/>
    <col min="9464" max="9467" width="9.140625" style="47"/>
    <col min="9468" max="9468" width="3" style="47" customWidth="1"/>
    <col min="9469" max="9473" width="0" style="47" hidden="1" customWidth="1"/>
    <col min="9474" max="9474" width="18.5703125" style="47" customWidth="1"/>
    <col min="9475" max="9475" width="18.85546875" style="47" customWidth="1"/>
    <col min="9476" max="9476" width="31.140625" style="47" customWidth="1"/>
    <col min="9477" max="9477" width="18.85546875" style="47" customWidth="1"/>
    <col min="9478" max="9479" width="11.5703125" style="47" customWidth="1"/>
    <col min="9480" max="9480" width="11.85546875" style="47" customWidth="1"/>
    <col min="9481" max="9481" width="55.85546875" style="47" customWidth="1"/>
    <col min="9482" max="9718" width="9.140625" style="47"/>
    <col min="9719" max="9719" width="14" style="47" customWidth="1"/>
    <col min="9720" max="9723" width="9.140625" style="47"/>
    <col min="9724" max="9724" width="3" style="47" customWidth="1"/>
    <col min="9725" max="9729" width="0" style="47" hidden="1" customWidth="1"/>
    <col min="9730" max="9730" width="18.5703125" style="47" customWidth="1"/>
    <col min="9731" max="9731" width="18.85546875" style="47" customWidth="1"/>
    <col min="9732" max="9732" width="31.140625" style="47" customWidth="1"/>
    <col min="9733" max="9733" width="18.85546875" style="47" customWidth="1"/>
    <col min="9734" max="9735" width="11.5703125" style="47" customWidth="1"/>
    <col min="9736" max="9736" width="11.85546875" style="47" customWidth="1"/>
    <col min="9737" max="9737" width="55.85546875" style="47" customWidth="1"/>
    <col min="9738" max="9974" width="9.140625" style="47"/>
    <col min="9975" max="9975" width="14" style="47" customWidth="1"/>
    <col min="9976" max="9979" width="9.140625" style="47"/>
    <col min="9980" max="9980" width="3" style="47" customWidth="1"/>
    <col min="9981" max="9985" width="0" style="47" hidden="1" customWidth="1"/>
    <col min="9986" max="9986" width="18.5703125" style="47" customWidth="1"/>
    <col min="9987" max="9987" width="18.85546875" style="47" customWidth="1"/>
    <col min="9988" max="9988" width="31.140625" style="47" customWidth="1"/>
    <col min="9989" max="9989" width="18.85546875" style="47" customWidth="1"/>
    <col min="9990" max="9991" width="11.5703125" style="47" customWidth="1"/>
    <col min="9992" max="9992" width="11.85546875" style="47" customWidth="1"/>
    <col min="9993" max="9993" width="55.85546875" style="47" customWidth="1"/>
    <col min="9994" max="10230" width="9.140625" style="47"/>
    <col min="10231" max="10231" width="14" style="47" customWidth="1"/>
    <col min="10232" max="10235" width="9.140625" style="47"/>
    <col min="10236" max="10236" width="3" style="47" customWidth="1"/>
    <col min="10237" max="10241" width="0" style="47" hidden="1" customWidth="1"/>
    <col min="10242" max="10242" width="18.5703125" style="47" customWidth="1"/>
    <col min="10243" max="10243" width="18.85546875" style="47" customWidth="1"/>
    <col min="10244" max="10244" width="31.140625" style="47" customWidth="1"/>
    <col min="10245" max="10245" width="18.85546875" style="47" customWidth="1"/>
    <col min="10246" max="10247" width="11.5703125" style="47" customWidth="1"/>
    <col min="10248" max="10248" width="11.85546875" style="47" customWidth="1"/>
    <col min="10249" max="10249" width="55.85546875" style="47" customWidth="1"/>
    <col min="10250" max="10486" width="9.140625" style="47"/>
    <col min="10487" max="10487" width="14" style="47" customWidth="1"/>
    <col min="10488" max="10491" width="9.140625" style="47"/>
    <col min="10492" max="10492" width="3" style="47" customWidth="1"/>
    <col min="10493" max="10497" width="0" style="47" hidden="1" customWidth="1"/>
    <col min="10498" max="10498" width="18.5703125" style="47" customWidth="1"/>
    <col min="10499" max="10499" width="18.85546875" style="47" customWidth="1"/>
    <col min="10500" max="10500" width="31.140625" style="47" customWidth="1"/>
    <col min="10501" max="10501" width="18.85546875" style="47" customWidth="1"/>
    <col min="10502" max="10503" width="11.5703125" style="47" customWidth="1"/>
    <col min="10504" max="10504" width="11.85546875" style="47" customWidth="1"/>
    <col min="10505" max="10505" width="55.85546875" style="47" customWidth="1"/>
    <col min="10506" max="10742" width="9.140625" style="47"/>
    <col min="10743" max="10743" width="14" style="47" customWidth="1"/>
    <col min="10744" max="10747" width="9.140625" style="47"/>
    <col min="10748" max="10748" width="3" style="47" customWidth="1"/>
    <col min="10749" max="10753" width="0" style="47" hidden="1" customWidth="1"/>
    <col min="10754" max="10754" width="18.5703125" style="47" customWidth="1"/>
    <col min="10755" max="10755" width="18.85546875" style="47" customWidth="1"/>
    <col min="10756" max="10756" width="31.140625" style="47" customWidth="1"/>
    <col min="10757" max="10757" width="18.85546875" style="47" customWidth="1"/>
    <col min="10758" max="10759" width="11.5703125" style="47" customWidth="1"/>
    <col min="10760" max="10760" width="11.85546875" style="47" customWidth="1"/>
    <col min="10761" max="10761" width="55.85546875" style="47" customWidth="1"/>
    <col min="10762" max="10998" width="9.140625" style="47"/>
    <col min="10999" max="10999" width="14" style="47" customWidth="1"/>
    <col min="11000" max="11003" width="9.140625" style="47"/>
    <col min="11004" max="11004" width="3" style="47" customWidth="1"/>
    <col min="11005" max="11009" width="0" style="47" hidden="1" customWidth="1"/>
    <col min="11010" max="11010" width="18.5703125" style="47" customWidth="1"/>
    <col min="11011" max="11011" width="18.85546875" style="47" customWidth="1"/>
    <col min="11012" max="11012" width="31.140625" style="47" customWidth="1"/>
    <col min="11013" max="11013" width="18.85546875" style="47" customWidth="1"/>
    <col min="11014" max="11015" width="11.5703125" style="47" customWidth="1"/>
    <col min="11016" max="11016" width="11.85546875" style="47" customWidth="1"/>
    <col min="11017" max="11017" width="55.85546875" style="47" customWidth="1"/>
    <col min="11018" max="11254" width="9.140625" style="47"/>
    <col min="11255" max="11255" width="14" style="47" customWidth="1"/>
    <col min="11256" max="11259" width="9.140625" style="47"/>
    <col min="11260" max="11260" width="3" style="47" customWidth="1"/>
    <col min="11261" max="11265" width="0" style="47" hidden="1" customWidth="1"/>
    <col min="11266" max="11266" width="18.5703125" style="47" customWidth="1"/>
    <col min="11267" max="11267" width="18.85546875" style="47" customWidth="1"/>
    <col min="11268" max="11268" width="31.140625" style="47" customWidth="1"/>
    <col min="11269" max="11269" width="18.85546875" style="47" customWidth="1"/>
    <col min="11270" max="11271" width="11.5703125" style="47" customWidth="1"/>
    <col min="11272" max="11272" width="11.85546875" style="47" customWidth="1"/>
    <col min="11273" max="11273" width="55.85546875" style="47" customWidth="1"/>
    <col min="11274" max="11510" width="9.140625" style="47"/>
    <col min="11511" max="11511" width="14" style="47" customWidth="1"/>
    <col min="11512" max="11515" width="9.140625" style="47"/>
    <col min="11516" max="11516" width="3" style="47" customWidth="1"/>
    <col min="11517" max="11521" width="0" style="47" hidden="1" customWidth="1"/>
    <col min="11522" max="11522" width="18.5703125" style="47" customWidth="1"/>
    <col min="11523" max="11523" width="18.85546875" style="47" customWidth="1"/>
    <col min="11524" max="11524" width="31.140625" style="47" customWidth="1"/>
    <col min="11525" max="11525" width="18.85546875" style="47" customWidth="1"/>
    <col min="11526" max="11527" width="11.5703125" style="47" customWidth="1"/>
    <col min="11528" max="11528" width="11.85546875" style="47" customWidth="1"/>
    <col min="11529" max="11529" width="55.85546875" style="47" customWidth="1"/>
    <col min="11530" max="11766" width="9.140625" style="47"/>
    <col min="11767" max="11767" width="14" style="47" customWidth="1"/>
    <col min="11768" max="11771" width="9.140625" style="47"/>
    <col min="11772" max="11772" width="3" style="47" customWidth="1"/>
    <col min="11773" max="11777" width="0" style="47" hidden="1" customWidth="1"/>
    <col min="11778" max="11778" width="18.5703125" style="47" customWidth="1"/>
    <col min="11779" max="11779" width="18.85546875" style="47" customWidth="1"/>
    <col min="11780" max="11780" width="31.140625" style="47" customWidth="1"/>
    <col min="11781" max="11781" width="18.85546875" style="47" customWidth="1"/>
    <col min="11782" max="11783" width="11.5703125" style="47" customWidth="1"/>
    <col min="11784" max="11784" width="11.85546875" style="47" customWidth="1"/>
    <col min="11785" max="11785" width="55.85546875" style="47" customWidth="1"/>
    <col min="11786" max="12022" width="9.140625" style="47"/>
    <col min="12023" max="12023" width="14" style="47" customWidth="1"/>
    <col min="12024" max="12027" width="9.140625" style="47"/>
    <col min="12028" max="12028" width="3" style="47" customWidth="1"/>
    <col min="12029" max="12033" width="0" style="47" hidden="1" customWidth="1"/>
    <col min="12034" max="12034" width="18.5703125" style="47" customWidth="1"/>
    <col min="12035" max="12035" width="18.85546875" style="47" customWidth="1"/>
    <col min="12036" max="12036" width="31.140625" style="47" customWidth="1"/>
    <col min="12037" max="12037" width="18.85546875" style="47" customWidth="1"/>
    <col min="12038" max="12039" width="11.5703125" style="47" customWidth="1"/>
    <col min="12040" max="12040" width="11.85546875" style="47" customWidth="1"/>
    <col min="12041" max="12041" width="55.85546875" style="47" customWidth="1"/>
    <col min="12042" max="12278" width="9.140625" style="47"/>
    <col min="12279" max="12279" width="14" style="47" customWidth="1"/>
    <col min="12280" max="12283" width="9.140625" style="47"/>
    <col min="12284" max="12284" width="3" style="47" customWidth="1"/>
    <col min="12285" max="12289" width="0" style="47" hidden="1" customWidth="1"/>
    <col min="12290" max="12290" width="18.5703125" style="47" customWidth="1"/>
    <col min="12291" max="12291" width="18.85546875" style="47" customWidth="1"/>
    <col min="12292" max="12292" width="31.140625" style="47" customWidth="1"/>
    <col min="12293" max="12293" width="18.85546875" style="47" customWidth="1"/>
    <col min="12294" max="12295" width="11.5703125" style="47" customWidth="1"/>
    <col min="12296" max="12296" width="11.85546875" style="47" customWidth="1"/>
    <col min="12297" max="12297" width="55.85546875" style="47" customWidth="1"/>
    <col min="12298" max="12534" width="9.140625" style="47"/>
    <col min="12535" max="12535" width="14" style="47" customWidth="1"/>
    <col min="12536" max="12539" width="9.140625" style="47"/>
    <col min="12540" max="12540" width="3" style="47" customWidth="1"/>
    <col min="12541" max="12545" width="0" style="47" hidden="1" customWidth="1"/>
    <col min="12546" max="12546" width="18.5703125" style="47" customWidth="1"/>
    <col min="12547" max="12547" width="18.85546875" style="47" customWidth="1"/>
    <col min="12548" max="12548" width="31.140625" style="47" customWidth="1"/>
    <col min="12549" max="12549" width="18.85546875" style="47" customWidth="1"/>
    <col min="12550" max="12551" width="11.5703125" style="47" customWidth="1"/>
    <col min="12552" max="12552" width="11.85546875" style="47" customWidth="1"/>
    <col min="12553" max="12553" width="55.85546875" style="47" customWidth="1"/>
    <col min="12554" max="12790" width="9.140625" style="47"/>
    <col min="12791" max="12791" width="14" style="47" customWidth="1"/>
    <col min="12792" max="12795" width="9.140625" style="47"/>
    <col min="12796" max="12796" width="3" style="47" customWidth="1"/>
    <col min="12797" max="12801" width="0" style="47" hidden="1" customWidth="1"/>
    <col min="12802" max="12802" width="18.5703125" style="47" customWidth="1"/>
    <col min="12803" max="12803" width="18.85546875" style="47" customWidth="1"/>
    <col min="12804" max="12804" width="31.140625" style="47" customWidth="1"/>
    <col min="12805" max="12805" width="18.85546875" style="47" customWidth="1"/>
    <col min="12806" max="12807" width="11.5703125" style="47" customWidth="1"/>
    <col min="12808" max="12808" width="11.85546875" style="47" customWidth="1"/>
    <col min="12809" max="12809" width="55.85546875" style="47" customWidth="1"/>
    <col min="12810" max="13046" width="9.140625" style="47"/>
    <col min="13047" max="13047" width="14" style="47" customWidth="1"/>
    <col min="13048" max="13051" width="9.140625" style="47"/>
    <col min="13052" max="13052" width="3" style="47" customWidth="1"/>
    <col min="13053" max="13057" width="0" style="47" hidden="1" customWidth="1"/>
    <col min="13058" max="13058" width="18.5703125" style="47" customWidth="1"/>
    <col min="13059" max="13059" width="18.85546875" style="47" customWidth="1"/>
    <col min="13060" max="13060" width="31.140625" style="47" customWidth="1"/>
    <col min="13061" max="13061" width="18.85546875" style="47" customWidth="1"/>
    <col min="13062" max="13063" width="11.5703125" style="47" customWidth="1"/>
    <col min="13064" max="13064" width="11.85546875" style="47" customWidth="1"/>
    <col min="13065" max="13065" width="55.85546875" style="47" customWidth="1"/>
    <col min="13066" max="13302" width="9.140625" style="47"/>
    <col min="13303" max="13303" width="14" style="47" customWidth="1"/>
    <col min="13304" max="13307" width="9.140625" style="47"/>
    <col min="13308" max="13308" width="3" style="47" customWidth="1"/>
    <col min="13309" max="13313" width="0" style="47" hidden="1" customWidth="1"/>
    <col min="13314" max="13314" width="18.5703125" style="47" customWidth="1"/>
    <col min="13315" max="13315" width="18.85546875" style="47" customWidth="1"/>
    <col min="13316" max="13316" width="31.140625" style="47" customWidth="1"/>
    <col min="13317" max="13317" width="18.85546875" style="47" customWidth="1"/>
    <col min="13318" max="13319" width="11.5703125" style="47" customWidth="1"/>
    <col min="13320" max="13320" width="11.85546875" style="47" customWidth="1"/>
    <col min="13321" max="13321" width="55.85546875" style="47" customWidth="1"/>
    <col min="13322" max="13558" width="9.140625" style="47"/>
    <col min="13559" max="13559" width="14" style="47" customWidth="1"/>
    <col min="13560" max="13563" width="9.140625" style="47"/>
    <col min="13564" max="13564" width="3" style="47" customWidth="1"/>
    <col min="13565" max="13569" width="0" style="47" hidden="1" customWidth="1"/>
    <col min="13570" max="13570" width="18.5703125" style="47" customWidth="1"/>
    <col min="13571" max="13571" width="18.85546875" style="47" customWidth="1"/>
    <col min="13572" max="13572" width="31.140625" style="47" customWidth="1"/>
    <col min="13573" max="13573" width="18.85546875" style="47" customWidth="1"/>
    <col min="13574" max="13575" width="11.5703125" style="47" customWidth="1"/>
    <col min="13576" max="13576" width="11.85546875" style="47" customWidth="1"/>
    <col min="13577" max="13577" width="55.85546875" style="47" customWidth="1"/>
    <col min="13578" max="13814" width="9.140625" style="47"/>
    <col min="13815" max="13815" width="14" style="47" customWidth="1"/>
    <col min="13816" max="13819" width="9.140625" style="47"/>
    <col min="13820" max="13820" width="3" style="47" customWidth="1"/>
    <col min="13821" max="13825" width="0" style="47" hidden="1" customWidth="1"/>
    <col min="13826" max="13826" width="18.5703125" style="47" customWidth="1"/>
    <col min="13827" max="13827" width="18.85546875" style="47" customWidth="1"/>
    <col min="13828" max="13828" width="31.140625" style="47" customWidth="1"/>
    <col min="13829" max="13829" width="18.85546875" style="47" customWidth="1"/>
    <col min="13830" max="13831" width="11.5703125" style="47" customWidth="1"/>
    <col min="13832" max="13832" width="11.85546875" style="47" customWidth="1"/>
    <col min="13833" max="13833" width="55.85546875" style="47" customWidth="1"/>
    <col min="13834" max="14070" width="9.140625" style="47"/>
    <col min="14071" max="14071" width="14" style="47" customWidth="1"/>
    <col min="14072" max="14075" width="9.140625" style="47"/>
    <col min="14076" max="14076" width="3" style="47" customWidth="1"/>
    <col min="14077" max="14081" width="0" style="47" hidden="1" customWidth="1"/>
    <col min="14082" max="14082" width="18.5703125" style="47" customWidth="1"/>
    <col min="14083" max="14083" width="18.85546875" style="47" customWidth="1"/>
    <col min="14084" max="14084" width="31.140625" style="47" customWidth="1"/>
    <col min="14085" max="14085" width="18.85546875" style="47" customWidth="1"/>
    <col min="14086" max="14087" width="11.5703125" style="47" customWidth="1"/>
    <col min="14088" max="14088" width="11.85546875" style="47" customWidth="1"/>
    <col min="14089" max="14089" width="55.85546875" style="47" customWidth="1"/>
    <col min="14090" max="14326" width="9.140625" style="47"/>
    <col min="14327" max="14327" width="14" style="47" customWidth="1"/>
    <col min="14328" max="14331" width="9.140625" style="47"/>
    <col min="14332" max="14332" width="3" style="47" customWidth="1"/>
    <col min="14333" max="14337" width="0" style="47" hidden="1" customWidth="1"/>
    <col min="14338" max="14338" width="18.5703125" style="47" customWidth="1"/>
    <col min="14339" max="14339" width="18.85546875" style="47" customWidth="1"/>
    <col min="14340" max="14340" width="31.140625" style="47" customWidth="1"/>
    <col min="14341" max="14341" width="18.85546875" style="47" customWidth="1"/>
    <col min="14342" max="14343" width="11.5703125" style="47" customWidth="1"/>
    <col min="14344" max="14344" width="11.85546875" style="47" customWidth="1"/>
    <col min="14345" max="14345" width="55.85546875" style="47" customWidth="1"/>
    <col min="14346" max="14582" width="9.140625" style="47"/>
    <col min="14583" max="14583" width="14" style="47" customWidth="1"/>
    <col min="14584" max="14587" width="9.140625" style="47"/>
    <col min="14588" max="14588" width="3" style="47" customWidth="1"/>
    <col min="14589" max="14593" width="0" style="47" hidden="1" customWidth="1"/>
    <col min="14594" max="14594" width="18.5703125" style="47" customWidth="1"/>
    <col min="14595" max="14595" width="18.85546875" style="47" customWidth="1"/>
    <col min="14596" max="14596" width="31.140625" style="47" customWidth="1"/>
    <col min="14597" max="14597" width="18.85546875" style="47" customWidth="1"/>
    <col min="14598" max="14599" width="11.5703125" style="47" customWidth="1"/>
    <col min="14600" max="14600" width="11.85546875" style="47" customWidth="1"/>
    <col min="14601" max="14601" width="55.85546875" style="47" customWidth="1"/>
    <col min="14602" max="14838" width="9.140625" style="47"/>
    <col min="14839" max="14839" width="14" style="47" customWidth="1"/>
    <col min="14840" max="14843" width="9.140625" style="47"/>
    <col min="14844" max="14844" width="3" style="47" customWidth="1"/>
    <col min="14845" max="14849" width="0" style="47" hidden="1" customWidth="1"/>
    <col min="14850" max="14850" width="18.5703125" style="47" customWidth="1"/>
    <col min="14851" max="14851" width="18.85546875" style="47" customWidth="1"/>
    <col min="14852" max="14852" width="31.140625" style="47" customWidth="1"/>
    <col min="14853" max="14853" width="18.85546875" style="47" customWidth="1"/>
    <col min="14854" max="14855" width="11.5703125" style="47" customWidth="1"/>
    <col min="14856" max="14856" width="11.85546875" style="47" customWidth="1"/>
    <col min="14857" max="14857" width="55.85546875" style="47" customWidth="1"/>
    <col min="14858" max="15094" width="9.140625" style="47"/>
    <col min="15095" max="15095" width="14" style="47" customWidth="1"/>
    <col min="15096" max="15099" width="9.140625" style="47"/>
    <col min="15100" max="15100" width="3" style="47" customWidth="1"/>
    <col min="15101" max="15105" width="0" style="47" hidden="1" customWidth="1"/>
    <col min="15106" max="15106" width="18.5703125" style="47" customWidth="1"/>
    <col min="15107" max="15107" width="18.85546875" style="47" customWidth="1"/>
    <col min="15108" max="15108" width="31.140625" style="47" customWidth="1"/>
    <col min="15109" max="15109" width="18.85546875" style="47" customWidth="1"/>
    <col min="15110" max="15111" width="11.5703125" style="47" customWidth="1"/>
    <col min="15112" max="15112" width="11.85546875" style="47" customWidth="1"/>
    <col min="15113" max="15113" width="55.85546875" style="47" customWidth="1"/>
    <col min="15114" max="15350" width="9.140625" style="47"/>
    <col min="15351" max="15351" width="14" style="47" customWidth="1"/>
    <col min="15352" max="15355" width="9.140625" style="47"/>
    <col min="15356" max="15356" width="3" style="47" customWidth="1"/>
    <col min="15357" max="15361" width="0" style="47" hidden="1" customWidth="1"/>
    <col min="15362" max="15362" width="18.5703125" style="47" customWidth="1"/>
    <col min="15363" max="15363" width="18.85546875" style="47" customWidth="1"/>
    <col min="15364" max="15364" width="31.140625" style="47" customWidth="1"/>
    <col min="15365" max="15365" width="18.85546875" style="47" customWidth="1"/>
    <col min="15366" max="15367" width="11.5703125" style="47" customWidth="1"/>
    <col min="15368" max="15368" width="11.85546875" style="47" customWidth="1"/>
    <col min="15369" max="15369" width="55.85546875" style="47" customWidth="1"/>
    <col min="15370" max="15606" width="9.140625" style="47"/>
    <col min="15607" max="15607" width="14" style="47" customWidth="1"/>
    <col min="15608" max="15611" width="9.140625" style="47"/>
    <col min="15612" max="15612" width="3" style="47" customWidth="1"/>
    <col min="15613" max="15617" width="0" style="47" hidden="1" customWidth="1"/>
    <col min="15618" max="15618" width="18.5703125" style="47" customWidth="1"/>
    <col min="15619" max="15619" width="18.85546875" style="47" customWidth="1"/>
    <col min="15620" max="15620" width="31.140625" style="47" customWidth="1"/>
    <col min="15621" max="15621" width="18.85546875" style="47" customWidth="1"/>
    <col min="15622" max="15623" width="11.5703125" style="47" customWidth="1"/>
    <col min="15624" max="15624" width="11.85546875" style="47" customWidth="1"/>
    <col min="15625" max="15625" width="55.85546875" style="47" customWidth="1"/>
    <col min="15626" max="15862" width="9.140625" style="47"/>
    <col min="15863" max="15863" width="14" style="47" customWidth="1"/>
    <col min="15864" max="15867" width="9.140625" style="47"/>
    <col min="15868" max="15868" width="3" style="47" customWidth="1"/>
    <col min="15869" max="15873" width="0" style="47" hidden="1" customWidth="1"/>
    <col min="15874" max="15874" width="18.5703125" style="47" customWidth="1"/>
    <col min="15875" max="15875" width="18.85546875" style="47" customWidth="1"/>
    <col min="15876" max="15876" width="31.140625" style="47" customWidth="1"/>
    <col min="15877" max="15877" width="18.85546875" style="47" customWidth="1"/>
    <col min="15878" max="15879" width="11.5703125" style="47" customWidth="1"/>
    <col min="15880" max="15880" width="11.85546875" style="47" customWidth="1"/>
    <col min="15881" max="15881" width="55.85546875" style="47" customWidth="1"/>
    <col min="15882" max="16118" width="9.140625" style="47"/>
    <col min="16119" max="16119" width="14" style="47" customWidth="1"/>
    <col min="16120" max="16123" width="9.140625" style="47"/>
    <col min="16124" max="16124" width="3" style="47" customWidth="1"/>
    <col min="16125" max="16129" width="0" style="47" hidden="1" customWidth="1"/>
    <col min="16130" max="16130" width="18.5703125" style="47" customWidth="1"/>
    <col min="16131" max="16131" width="18.85546875" style="47" customWidth="1"/>
    <col min="16132" max="16132" width="31.140625" style="47" customWidth="1"/>
    <col min="16133" max="16133" width="18.85546875" style="47" customWidth="1"/>
    <col min="16134" max="16135" width="11.5703125" style="47" customWidth="1"/>
    <col min="16136" max="16136" width="11.85546875" style="47" customWidth="1"/>
    <col min="16137" max="16137" width="55.85546875" style="47" customWidth="1"/>
    <col min="16138" max="16384" width="9.140625" style="47"/>
  </cols>
  <sheetData>
    <row r="1" spans="1:22" hidden="1" x14ac:dyDescent="0.35">
      <c r="A1" s="49"/>
      <c r="B1" s="49"/>
      <c r="C1" s="49"/>
      <c r="D1" s="49"/>
      <c r="E1" s="94"/>
      <c r="F1" s="94"/>
      <c r="G1" s="94"/>
      <c r="H1" s="94"/>
      <c r="I1" s="94"/>
      <c r="J1" s="94"/>
      <c r="K1" s="94"/>
      <c r="L1" s="94"/>
      <c r="M1" s="49"/>
      <c r="N1" s="49"/>
      <c r="O1" s="49"/>
      <c r="P1" s="49"/>
      <c r="Q1" s="49"/>
      <c r="R1" s="49"/>
      <c r="S1" s="49"/>
      <c r="T1" s="50"/>
      <c r="U1" s="50"/>
      <c r="V1" s="49"/>
    </row>
    <row r="2" spans="1:22" ht="82.5" customHeight="1" thickBot="1" x14ac:dyDescent="0.4">
      <c r="A2" s="117"/>
      <c r="B2" s="117"/>
      <c r="C2" s="117"/>
      <c r="D2" s="48"/>
      <c r="E2" s="114"/>
      <c r="F2" s="94"/>
      <c r="G2" s="162" t="s">
        <v>45</v>
      </c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49"/>
      <c r="T2" s="50"/>
      <c r="U2" s="50"/>
      <c r="V2" s="49"/>
    </row>
    <row r="3" spans="1:22" ht="45.75" customHeight="1" x14ac:dyDescent="0.25">
      <c r="B3" s="91"/>
      <c r="C3" s="126"/>
      <c r="D3" s="157" t="s">
        <v>326</v>
      </c>
      <c r="E3" s="158"/>
      <c r="F3" s="158"/>
      <c r="G3" s="158"/>
      <c r="H3" s="158"/>
      <c r="I3" s="158"/>
      <c r="J3" s="158"/>
      <c r="K3" s="158"/>
      <c r="L3" s="158"/>
      <c r="M3" s="158"/>
      <c r="N3" s="130"/>
      <c r="O3" s="131" t="s">
        <v>4</v>
      </c>
      <c r="P3" s="131" t="s">
        <v>5</v>
      </c>
      <c r="Q3" s="131" t="s">
        <v>6</v>
      </c>
      <c r="R3" s="132" t="s">
        <v>7</v>
      </c>
      <c r="S3" s="97" t="s">
        <v>323</v>
      </c>
      <c r="T3" s="98" t="s">
        <v>324</v>
      </c>
      <c r="U3" s="99" t="s">
        <v>325</v>
      </c>
      <c r="V3" s="49"/>
    </row>
    <row r="4" spans="1:22" ht="37.5" customHeight="1" x14ac:dyDescent="0.4">
      <c r="B4" s="68"/>
      <c r="C4" s="127" t="str">
        <f t="shared" ref="C4:C5" si="0">IF(LEFT(D4,1)="§",RIGHT(LEFT(D4,4),3)&amp;".",LEFT(D4,3))</f>
        <v xml:space="preserve">4. </v>
      </c>
      <c r="D4" s="217" t="s">
        <v>46</v>
      </c>
      <c r="E4" s="218"/>
      <c r="F4" s="218"/>
      <c r="G4" s="218"/>
      <c r="H4" s="218"/>
      <c r="I4" s="218"/>
      <c r="J4" s="218"/>
      <c r="K4" s="218"/>
      <c r="L4" s="218"/>
      <c r="M4" s="218"/>
      <c r="N4" s="236"/>
      <c r="O4" s="53"/>
      <c r="P4" s="119"/>
      <c r="Q4" s="119"/>
      <c r="R4" s="133"/>
      <c r="S4" s="100"/>
      <c r="T4" s="54"/>
      <c r="U4" s="173" t="str">
        <f>IF(COUNTBLANK(T5:T16)&gt;(ROW(T16)-ROW(T5)-3+1),"",SUM(T5:T16))</f>
        <v/>
      </c>
      <c r="V4" s="49"/>
    </row>
    <row r="5" spans="1:22" ht="21.75" customHeight="1" x14ac:dyDescent="0.25">
      <c r="B5" s="68"/>
      <c r="C5" s="127" t="str">
        <f t="shared" si="0"/>
        <v>4.1</v>
      </c>
      <c r="D5" s="199" t="s">
        <v>47</v>
      </c>
      <c r="E5" s="200"/>
      <c r="F5" s="200"/>
      <c r="G5" s="200"/>
      <c r="H5" s="200"/>
      <c r="I5" s="200"/>
      <c r="J5" s="200"/>
      <c r="K5" s="200"/>
      <c r="L5" s="200"/>
      <c r="M5" s="200"/>
      <c r="N5" s="216"/>
      <c r="O5" s="122"/>
      <c r="P5" s="123"/>
      <c r="Q5" s="123"/>
      <c r="R5" s="135"/>
      <c r="S5" s="101"/>
      <c r="T5" s="174" t="str">
        <f>IF(COUNTBLANK(S6:S8)&gt;1,"",SUM(S6:S8))</f>
        <v/>
      </c>
      <c r="U5" s="169"/>
      <c r="V5" s="49"/>
    </row>
    <row r="6" spans="1:22" ht="39.6" customHeight="1" x14ac:dyDescent="0.25">
      <c r="B6" s="69"/>
      <c r="C6" s="127" t="str">
        <f>IF(LEFT(D6,1)="§",RIGHT(LEFT(D6,4),3)&amp;".",LEFT(D6,3))</f>
        <v>4.1.</v>
      </c>
      <c r="D6" s="136" t="s">
        <v>48</v>
      </c>
      <c r="E6" s="172" t="s">
        <v>49</v>
      </c>
      <c r="F6" s="172"/>
      <c r="G6" s="172"/>
      <c r="H6" s="172"/>
      <c r="I6" s="172"/>
      <c r="J6" s="172"/>
      <c r="K6" s="172"/>
      <c r="L6" s="172"/>
      <c r="M6" s="172"/>
      <c r="N6" s="172"/>
      <c r="O6" s="120"/>
      <c r="P6" s="121"/>
      <c r="Q6" s="121"/>
      <c r="R6" s="137"/>
      <c r="S6" s="102" t="str">
        <f xml:space="preserve"> IF(R6&lt;&gt;"","No Aplica",IF(COUNTA(O6:Q6)=0,"", MAX(COUNTA(O6)*0,COUNTA(P6)*1,COUNTA(Q6)*2)))</f>
        <v/>
      </c>
      <c r="T6" s="176"/>
      <c r="U6" s="169"/>
      <c r="V6" s="49"/>
    </row>
    <row r="7" spans="1:22" ht="27.95" customHeight="1" x14ac:dyDescent="0.25">
      <c r="B7" s="69"/>
      <c r="C7" s="127" t="str">
        <f>IF(LEFT(D7,1)="§",RIGHT(LEFT(D7,4),3)&amp;".",LEFT(D7,3))</f>
        <v>4.1.</v>
      </c>
      <c r="D7" s="136" t="s">
        <v>48</v>
      </c>
      <c r="E7" s="228" t="s">
        <v>50</v>
      </c>
      <c r="F7" s="229"/>
      <c r="G7" s="229"/>
      <c r="H7" s="229"/>
      <c r="I7" s="229"/>
      <c r="J7" s="229"/>
      <c r="K7" s="229"/>
      <c r="L7" s="230"/>
      <c r="M7" s="52"/>
      <c r="N7" s="52"/>
      <c r="O7" s="124"/>
      <c r="P7" s="31"/>
      <c r="Q7" s="31"/>
      <c r="R7" s="138"/>
      <c r="S7" s="102" t="str">
        <f xml:space="preserve"> IF(R7&lt;&gt;"","No Aplica",IF(COUNTA(O7:Q7)=0,"", MAX(COUNTA(O7)*0,COUNTA(P7)*1,COUNTA(Q7)*2)))</f>
        <v/>
      </c>
      <c r="T7" s="175"/>
      <c r="U7" s="169"/>
      <c r="V7" s="49"/>
    </row>
    <row r="8" spans="1:22" ht="34.5" customHeight="1" x14ac:dyDescent="0.25">
      <c r="B8" s="68"/>
      <c r="C8" s="127" t="str">
        <f t="shared" ref="C8:C71" si="1">IF(LEFT(D8,1)="§",RIGHT(LEFT(D8,4),3)&amp;".",LEFT(D8,3))</f>
        <v>4.2</v>
      </c>
      <c r="D8" s="199" t="s">
        <v>51</v>
      </c>
      <c r="E8" s="200"/>
      <c r="F8" s="200"/>
      <c r="G8" s="200"/>
      <c r="H8" s="200"/>
      <c r="I8" s="200"/>
      <c r="J8" s="200"/>
      <c r="K8" s="200"/>
      <c r="L8" s="200"/>
      <c r="M8" s="200"/>
      <c r="N8" s="216"/>
      <c r="O8" s="96"/>
      <c r="P8" s="125"/>
      <c r="Q8" s="125"/>
      <c r="R8" s="139"/>
      <c r="S8" s="103"/>
      <c r="T8" s="208" t="str">
        <f>IF(COUNTBLANK(S9:S11)&gt;1,"",SUM(S9:S11))</f>
        <v/>
      </c>
      <c r="U8" s="169"/>
      <c r="V8" s="49"/>
    </row>
    <row r="9" spans="1:22" ht="66.95" customHeight="1" x14ac:dyDescent="0.25">
      <c r="B9" s="69"/>
      <c r="C9" s="127" t="str">
        <f t="shared" si="1"/>
        <v>4.2.</v>
      </c>
      <c r="D9" s="136" t="s">
        <v>52</v>
      </c>
      <c r="E9" s="172" t="s">
        <v>304</v>
      </c>
      <c r="F9" s="172"/>
      <c r="G9" s="172"/>
      <c r="H9" s="172"/>
      <c r="I9" s="172"/>
      <c r="J9" s="172"/>
      <c r="K9" s="172"/>
      <c r="L9" s="172"/>
      <c r="M9" s="172"/>
      <c r="N9" s="172"/>
      <c r="O9" s="120"/>
      <c r="P9" s="121"/>
      <c r="Q9" s="121"/>
      <c r="R9" s="137"/>
      <c r="S9" s="102" t="str">
        <f t="shared" ref="S9:S10" si="2" xml:space="preserve"> IF(R9&lt;&gt;"","No Aplica",IF(COUNTA(O9:Q9)=0,"", MAX(COUNTA(O9)*0,COUNTA(P9)*1,COUNTA(Q9)*2)))</f>
        <v/>
      </c>
      <c r="T9" s="209"/>
      <c r="U9" s="169"/>
      <c r="V9" s="49"/>
    </row>
    <row r="10" spans="1:22" ht="25.5" customHeight="1" x14ac:dyDescent="0.25">
      <c r="B10" s="68"/>
      <c r="C10" s="127" t="str">
        <f t="shared" si="1"/>
        <v>4.2.</v>
      </c>
      <c r="D10" s="136" t="s">
        <v>52</v>
      </c>
      <c r="E10" s="198" t="s">
        <v>9</v>
      </c>
      <c r="F10" s="198"/>
      <c r="G10" s="198"/>
      <c r="H10" s="198"/>
      <c r="I10" s="198"/>
      <c r="J10" s="198"/>
      <c r="K10" s="198"/>
      <c r="L10" s="198"/>
      <c r="M10" s="198"/>
      <c r="N10" s="198"/>
      <c r="O10" s="25"/>
      <c r="P10" s="14"/>
      <c r="Q10" s="14"/>
      <c r="R10" s="140"/>
      <c r="S10" s="102" t="str">
        <f t="shared" si="2"/>
        <v/>
      </c>
      <c r="T10" s="210"/>
      <c r="U10" s="169"/>
      <c r="V10" s="49"/>
    </row>
    <row r="11" spans="1:22" ht="21.75" customHeight="1" x14ac:dyDescent="0.25">
      <c r="B11" s="69"/>
      <c r="C11" s="127" t="str">
        <f t="shared" si="1"/>
        <v>4.3</v>
      </c>
      <c r="D11" s="199" t="s">
        <v>53</v>
      </c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111"/>
      <c r="P11" s="112"/>
      <c r="Q11" s="112"/>
      <c r="R11" s="113"/>
      <c r="S11" s="101"/>
      <c r="T11" s="166" t="str">
        <f>IF(COUNTBLANK(S12:S16)&gt;1,"",SUM(S12:S16))</f>
        <v/>
      </c>
      <c r="U11" s="169"/>
      <c r="V11" s="49"/>
    </row>
    <row r="12" spans="1:22" ht="39.6" customHeight="1" x14ac:dyDescent="0.25">
      <c r="B12" s="69"/>
      <c r="C12" s="127" t="str">
        <f t="shared" si="1"/>
        <v>4.3.</v>
      </c>
      <c r="D12" s="136" t="s">
        <v>10</v>
      </c>
      <c r="E12" s="172" t="s">
        <v>54</v>
      </c>
      <c r="F12" s="172"/>
      <c r="G12" s="172"/>
      <c r="H12" s="172"/>
      <c r="I12" s="172"/>
      <c r="J12" s="172"/>
      <c r="K12" s="172"/>
      <c r="L12" s="172"/>
      <c r="M12" s="172"/>
      <c r="N12" s="172"/>
      <c r="O12" s="14"/>
      <c r="P12" s="14"/>
      <c r="Q12" s="14"/>
      <c r="R12" s="140"/>
      <c r="S12" s="102" t="str">
        <f t="shared" ref="S12:S15" si="3" xml:space="preserve"> IF(R12&lt;&gt;"","No Aplica",IF(COUNTA(O12:Q12)=0,"", MAX(COUNTA(O12)*0,COUNTA(P12)*1,COUNTA(Q12)*2)))</f>
        <v/>
      </c>
      <c r="T12" s="166"/>
      <c r="U12" s="169"/>
      <c r="V12" s="49"/>
    </row>
    <row r="13" spans="1:22" ht="39.6" customHeight="1" x14ac:dyDescent="0.25">
      <c r="B13" s="68"/>
      <c r="C13" s="127" t="str">
        <f t="shared" si="1"/>
        <v>4.3.</v>
      </c>
      <c r="D13" s="136" t="s">
        <v>10</v>
      </c>
      <c r="E13" s="172" t="s">
        <v>327</v>
      </c>
      <c r="F13" s="172"/>
      <c r="G13" s="172"/>
      <c r="H13" s="172"/>
      <c r="I13" s="172"/>
      <c r="J13" s="172"/>
      <c r="K13" s="172"/>
      <c r="L13" s="172"/>
      <c r="M13" s="172"/>
      <c r="N13" s="172"/>
      <c r="O13" s="14"/>
      <c r="P13" s="14"/>
      <c r="Q13" s="14"/>
      <c r="R13" s="140"/>
      <c r="S13" s="102" t="str">
        <f t="shared" si="3"/>
        <v/>
      </c>
      <c r="T13" s="166"/>
      <c r="U13" s="169"/>
      <c r="V13" s="49"/>
    </row>
    <row r="14" spans="1:22" ht="26.1" customHeight="1" x14ac:dyDescent="0.25">
      <c r="B14" s="69"/>
      <c r="C14" s="127" t="str">
        <f t="shared" si="1"/>
        <v>4.3.</v>
      </c>
      <c r="D14" s="136" t="s">
        <v>10</v>
      </c>
      <c r="E14" s="172" t="s">
        <v>55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4"/>
      <c r="P14" s="14"/>
      <c r="Q14" s="14"/>
      <c r="R14" s="140"/>
      <c r="S14" s="102" t="str">
        <f t="shared" si="3"/>
        <v/>
      </c>
      <c r="T14" s="166"/>
      <c r="U14" s="169"/>
      <c r="V14" s="49"/>
    </row>
    <row r="15" spans="1:22" ht="41.45" customHeight="1" x14ac:dyDescent="0.25">
      <c r="B15" s="69"/>
      <c r="C15" s="127" t="str">
        <f t="shared" si="1"/>
        <v>4.3.</v>
      </c>
      <c r="D15" s="136" t="s">
        <v>10</v>
      </c>
      <c r="E15" s="228" t="s">
        <v>56</v>
      </c>
      <c r="F15" s="229"/>
      <c r="G15" s="229"/>
      <c r="H15" s="229"/>
      <c r="I15" s="229"/>
      <c r="J15" s="229"/>
      <c r="K15" s="229"/>
      <c r="L15" s="230"/>
      <c r="M15" s="52"/>
      <c r="N15" s="52"/>
      <c r="O15" s="26"/>
      <c r="P15" s="14"/>
      <c r="Q15" s="14"/>
      <c r="R15" s="140"/>
      <c r="S15" s="102" t="str">
        <f t="shared" si="3"/>
        <v/>
      </c>
      <c r="T15" s="166"/>
      <c r="U15" s="197"/>
      <c r="V15" s="49"/>
    </row>
    <row r="16" spans="1:22" ht="35.1" customHeight="1" x14ac:dyDescent="0.25">
      <c r="B16" s="68"/>
      <c r="C16" s="127" t="str">
        <f t="shared" si="1"/>
        <v xml:space="preserve">5. </v>
      </c>
      <c r="D16" s="217" t="s">
        <v>57</v>
      </c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22"/>
      <c r="P16" s="223"/>
      <c r="Q16" s="223"/>
      <c r="R16" s="224"/>
      <c r="S16" s="182"/>
      <c r="T16" s="212"/>
      <c r="U16" s="211" t="str">
        <f>IF(COUNTBLANK(T17:T34)&gt;(ROW(T34)-ROW(T17)-6+1),"",SUM(T17:T34))</f>
        <v/>
      </c>
      <c r="V16" s="49"/>
    </row>
    <row r="17" spans="1:22" ht="24" customHeight="1" x14ac:dyDescent="0.25">
      <c r="B17" s="68"/>
      <c r="C17" s="127" t="str">
        <f t="shared" si="1"/>
        <v>5.1</v>
      </c>
      <c r="D17" s="199" t="s">
        <v>58</v>
      </c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25"/>
      <c r="P17" s="226"/>
      <c r="Q17" s="226"/>
      <c r="R17" s="227"/>
      <c r="S17" s="104"/>
      <c r="T17" s="208" t="str">
        <f>IF(COUNTBLANK(S18:S20)&gt;1,"",SUM(S18:S20))</f>
        <v/>
      </c>
      <c r="U17" s="211"/>
      <c r="V17" s="49"/>
    </row>
    <row r="18" spans="1:22" ht="38.1" customHeight="1" x14ac:dyDescent="0.25">
      <c r="B18" s="68"/>
      <c r="C18" s="127" t="str">
        <f t="shared" si="1"/>
        <v>5.1.</v>
      </c>
      <c r="D18" s="141" t="s">
        <v>59</v>
      </c>
      <c r="E18" s="181" t="s">
        <v>8</v>
      </c>
      <c r="F18" s="181"/>
      <c r="G18" s="181"/>
      <c r="H18" s="181"/>
      <c r="I18" s="181"/>
      <c r="J18" s="181"/>
      <c r="K18" s="181"/>
      <c r="L18" s="181"/>
      <c r="M18" s="181"/>
      <c r="N18" s="181"/>
      <c r="O18" s="14"/>
      <c r="P18" s="14"/>
      <c r="Q18" s="14"/>
      <c r="R18" s="140"/>
      <c r="S18" s="102" t="str">
        <f t="shared" ref="S18:S19" si="4" xml:space="preserve"> IF(R18&lt;&gt;"","No Aplica",IF(COUNTA(O18:Q18)=0,"", MAX(COUNTA(O18)*0,COUNTA(P18)*1,COUNTA(Q18)*2)))</f>
        <v/>
      </c>
      <c r="T18" s="209"/>
      <c r="U18" s="211"/>
      <c r="V18" s="49"/>
    </row>
    <row r="19" spans="1:22" ht="35.450000000000003" customHeight="1" x14ac:dyDescent="0.25">
      <c r="B19" s="68"/>
      <c r="C19" s="127" t="str">
        <f t="shared" si="1"/>
        <v>5.1.</v>
      </c>
      <c r="D19" s="141" t="s">
        <v>59</v>
      </c>
      <c r="E19" s="181" t="s">
        <v>60</v>
      </c>
      <c r="F19" s="181"/>
      <c r="G19" s="181"/>
      <c r="H19" s="181"/>
      <c r="I19" s="181"/>
      <c r="J19" s="181"/>
      <c r="K19" s="181"/>
      <c r="L19" s="181"/>
      <c r="M19" s="181"/>
      <c r="N19" s="181"/>
      <c r="O19" s="14"/>
      <c r="P19" s="14"/>
      <c r="Q19" s="14"/>
      <c r="R19" s="140"/>
      <c r="S19" s="102" t="str">
        <f t="shared" si="4"/>
        <v/>
      </c>
      <c r="T19" s="210"/>
      <c r="U19" s="211"/>
      <c r="V19" s="49"/>
    </row>
    <row r="20" spans="1:22" ht="21.75" customHeight="1" x14ac:dyDescent="0.25">
      <c r="B20" s="68"/>
      <c r="C20" s="127" t="str">
        <f t="shared" si="1"/>
        <v>5.2</v>
      </c>
      <c r="D20" s="199" t="s">
        <v>61</v>
      </c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13"/>
      <c r="P20" s="214"/>
      <c r="Q20" s="214"/>
      <c r="R20" s="215"/>
      <c r="S20" s="104"/>
      <c r="T20" s="208" t="str">
        <f>IF(COUNTBLANK(S21:S23)&gt;1,"",SUM(S21:S23))</f>
        <v/>
      </c>
      <c r="U20" s="211"/>
      <c r="V20" s="49"/>
    </row>
    <row r="21" spans="1:22" ht="23.45" customHeight="1" x14ac:dyDescent="0.25">
      <c r="B21" s="68"/>
      <c r="C21" s="127" t="str">
        <f t="shared" si="1"/>
        <v>5.2.</v>
      </c>
      <c r="D21" s="141" t="s">
        <v>22</v>
      </c>
      <c r="E21" s="172" t="s">
        <v>317</v>
      </c>
      <c r="F21" s="172"/>
      <c r="G21" s="172"/>
      <c r="H21" s="172"/>
      <c r="I21" s="172"/>
      <c r="J21" s="172"/>
      <c r="K21" s="172"/>
      <c r="L21" s="172"/>
      <c r="M21" s="172"/>
      <c r="N21" s="172"/>
      <c r="O21" s="14"/>
      <c r="P21" s="14"/>
      <c r="Q21" s="14"/>
      <c r="R21" s="140"/>
      <c r="S21" s="102" t="str">
        <f t="shared" ref="S21:S22" si="5" xml:space="preserve"> IF(R21&lt;&gt;"","No Aplica",IF(COUNTA(O21:Q21)=0,"", MAX(COUNTA(O21)*0,COUNTA(P21)*1,COUNTA(Q21)*2)))</f>
        <v/>
      </c>
      <c r="T21" s="209"/>
      <c r="U21" s="211"/>
      <c r="V21" s="49"/>
    </row>
    <row r="22" spans="1:22" ht="54.95" customHeight="1" x14ac:dyDescent="0.25">
      <c r="A22" s="77"/>
      <c r="B22" s="69"/>
      <c r="C22" s="127" t="str">
        <f t="shared" si="1"/>
        <v>5.2.</v>
      </c>
      <c r="D22" s="141" t="s">
        <v>62</v>
      </c>
      <c r="E22" s="172" t="s">
        <v>305</v>
      </c>
      <c r="F22" s="172"/>
      <c r="G22" s="172"/>
      <c r="H22" s="172"/>
      <c r="I22" s="172"/>
      <c r="J22" s="172"/>
      <c r="K22" s="172"/>
      <c r="L22" s="172"/>
      <c r="M22" s="172"/>
      <c r="N22" s="172"/>
      <c r="O22" s="14"/>
      <c r="P22" s="14"/>
      <c r="Q22" s="14"/>
      <c r="R22" s="140"/>
      <c r="S22" s="102" t="str">
        <f t="shared" si="5"/>
        <v/>
      </c>
      <c r="T22" s="210"/>
      <c r="U22" s="211"/>
      <c r="V22" s="49"/>
    </row>
    <row r="23" spans="1:22" ht="21.75" customHeight="1" x14ac:dyDescent="0.25">
      <c r="B23" s="69"/>
      <c r="C23" s="127" t="str">
        <f t="shared" si="1"/>
        <v>5.3</v>
      </c>
      <c r="D23" s="199" t="s">
        <v>63</v>
      </c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13"/>
      <c r="P23" s="214"/>
      <c r="Q23" s="214"/>
      <c r="R23" s="215"/>
      <c r="S23" s="104"/>
      <c r="T23" s="208" t="str">
        <f>IF(COUNTBLANK(S24:S25)&gt;1,"",SUM(S24:S25))</f>
        <v/>
      </c>
      <c r="U23" s="211"/>
      <c r="V23" s="49"/>
    </row>
    <row r="24" spans="1:22" ht="54.95" customHeight="1" x14ac:dyDescent="0.25">
      <c r="B24" s="69"/>
      <c r="C24" s="127" t="str">
        <f t="shared" si="1"/>
        <v>5.3.</v>
      </c>
      <c r="D24" s="136" t="s">
        <v>64</v>
      </c>
      <c r="E24" s="172" t="s">
        <v>65</v>
      </c>
      <c r="F24" s="172"/>
      <c r="G24" s="172"/>
      <c r="H24" s="172"/>
      <c r="I24" s="172"/>
      <c r="J24" s="172"/>
      <c r="K24" s="172"/>
      <c r="L24" s="172"/>
      <c r="M24" s="172"/>
      <c r="N24" s="172"/>
      <c r="O24" s="14"/>
      <c r="P24" s="14"/>
      <c r="Q24" s="14"/>
      <c r="R24" s="140"/>
      <c r="S24" s="102" t="str">
        <f xml:space="preserve"> IF(R24&lt;&gt;"","No Aplica",IF(COUNTA(O24:Q24)=0,"", MAX(COUNTA(O24)*0,COUNTA(P24)*1,COUNTA(Q24)*2)))</f>
        <v/>
      </c>
      <c r="T24" s="210"/>
      <c r="U24" s="211"/>
      <c r="V24" s="49"/>
    </row>
    <row r="25" spans="1:22" ht="21.75" customHeight="1" x14ac:dyDescent="0.25">
      <c r="B25" s="68"/>
      <c r="C25" s="127" t="str">
        <f t="shared" si="1"/>
        <v>5.4</v>
      </c>
      <c r="D25" s="199" t="s">
        <v>66</v>
      </c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13"/>
      <c r="P25" s="214"/>
      <c r="Q25" s="214"/>
      <c r="R25" s="215"/>
      <c r="S25" s="104"/>
      <c r="T25" s="208" t="str">
        <f>IF(COUNTBLANK(S26:S29)&gt;1,"",SUM(S26:S29))</f>
        <v/>
      </c>
      <c r="U25" s="211"/>
      <c r="V25" s="49"/>
    </row>
    <row r="26" spans="1:22" ht="38.1" customHeight="1" x14ac:dyDescent="0.25">
      <c r="B26" s="68"/>
      <c r="C26" s="127" t="str">
        <f t="shared" si="1"/>
        <v>5.4.</v>
      </c>
      <c r="D26" s="142" t="s">
        <v>67</v>
      </c>
      <c r="E26" s="172" t="s">
        <v>68</v>
      </c>
      <c r="F26" s="172"/>
      <c r="G26" s="172"/>
      <c r="H26" s="172"/>
      <c r="I26" s="172"/>
      <c r="J26" s="172"/>
      <c r="K26" s="172"/>
      <c r="L26" s="172"/>
      <c r="M26" s="172"/>
      <c r="N26" s="172"/>
      <c r="O26" s="14"/>
      <c r="P26" s="14"/>
      <c r="Q26" s="14"/>
      <c r="R26" s="140"/>
      <c r="S26" s="102" t="str">
        <f t="shared" ref="S26:S28" si="6" xml:space="preserve"> IF(R26&lt;&gt;"","No Aplica",IF(COUNTA(O26:Q26)=0,"", MAX(COUNTA(O26)*0,COUNTA(P26)*1,COUNTA(Q26)*2)))</f>
        <v/>
      </c>
      <c r="T26" s="209"/>
      <c r="U26" s="211"/>
      <c r="V26" s="49"/>
    </row>
    <row r="27" spans="1:22" ht="23.45" customHeight="1" x14ac:dyDescent="0.25">
      <c r="B27" s="68"/>
      <c r="C27" s="127" t="str">
        <f t="shared" si="1"/>
        <v>5.4.</v>
      </c>
      <c r="D27" s="142" t="s">
        <v>67</v>
      </c>
      <c r="E27" s="172" t="s">
        <v>318</v>
      </c>
      <c r="F27" s="172"/>
      <c r="G27" s="172"/>
      <c r="H27" s="172"/>
      <c r="I27" s="172"/>
      <c r="J27" s="172"/>
      <c r="K27" s="172"/>
      <c r="L27" s="172"/>
      <c r="M27" s="172"/>
      <c r="N27" s="172"/>
      <c r="O27" s="22"/>
      <c r="P27" s="14"/>
      <c r="Q27" s="14"/>
      <c r="R27" s="140"/>
      <c r="S27" s="102" t="str">
        <f t="shared" si="6"/>
        <v/>
      </c>
      <c r="T27" s="209"/>
      <c r="U27" s="211"/>
      <c r="V27" s="49"/>
    </row>
    <row r="28" spans="1:22" ht="22.5" customHeight="1" x14ac:dyDescent="0.25">
      <c r="B28" s="70"/>
      <c r="C28" s="127" t="str">
        <f t="shared" si="1"/>
        <v>5.4.</v>
      </c>
      <c r="D28" s="142" t="s">
        <v>27</v>
      </c>
      <c r="E28" s="172" t="s">
        <v>69</v>
      </c>
      <c r="F28" s="172"/>
      <c r="G28" s="172"/>
      <c r="H28" s="172"/>
      <c r="I28" s="172"/>
      <c r="J28" s="172"/>
      <c r="K28" s="172"/>
      <c r="L28" s="172"/>
      <c r="M28" s="172"/>
      <c r="N28" s="172"/>
      <c r="O28" s="22"/>
      <c r="P28" s="14"/>
      <c r="Q28" s="14"/>
      <c r="R28" s="140"/>
      <c r="S28" s="102" t="str">
        <f t="shared" si="6"/>
        <v/>
      </c>
      <c r="T28" s="209"/>
      <c r="U28" s="211"/>
      <c r="V28" s="49"/>
    </row>
    <row r="29" spans="1:22" ht="21.75" customHeight="1" x14ac:dyDescent="0.25">
      <c r="B29" s="68"/>
      <c r="C29" s="127" t="str">
        <f t="shared" si="1"/>
        <v>5.5</v>
      </c>
      <c r="D29" s="199" t="s">
        <v>70</v>
      </c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13"/>
      <c r="P29" s="214"/>
      <c r="Q29" s="214"/>
      <c r="R29" s="215"/>
      <c r="S29" s="104"/>
      <c r="T29" s="208" t="str">
        <f>IF(COUNTBLANK(S30:S32)&gt;1,"",SUM(S30:S32))</f>
        <v/>
      </c>
      <c r="U29" s="211"/>
      <c r="V29" s="49"/>
    </row>
    <row r="30" spans="1:22" ht="36.6" customHeight="1" x14ac:dyDescent="0.25">
      <c r="B30" s="68"/>
      <c r="C30" s="127" t="str">
        <f t="shared" si="1"/>
        <v>5.5.</v>
      </c>
      <c r="D30" s="142" t="s">
        <v>71</v>
      </c>
      <c r="E30" s="198" t="s">
        <v>72</v>
      </c>
      <c r="F30" s="198"/>
      <c r="G30" s="198"/>
      <c r="H30" s="198"/>
      <c r="I30" s="198"/>
      <c r="J30" s="198"/>
      <c r="K30" s="198"/>
      <c r="L30" s="198"/>
      <c r="M30" s="198"/>
      <c r="N30" s="198"/>
      <c r="O30" s="14"/>
      <c r="P30" s="14"/>
      <c r="Q30" s="14"/>
      <c r="R30" s="140"/>
      <c r="S30" s="102" t="str">
        <f t="shared" ref="S30:S31" si="7" xml:space="preserve"> IF(R30&lt;&gt;"","No Aplica",IF(COUNTA(O30:Q30)=0,"", MAX(COUNTA(O30)*0,COUNTA(P30)*1,COUNTA(Q30)*2)))</f>
        <v/>
      </c>
      <c r="T30" s="209"/>
      <c r="U30" s="211"/>
      <c r="V30" s="49"/>
    </row>
    <row r="31" spans="1:22" ht="36.950000000000003" customHeight="1" x14ac:dyDescent="0.25">
      <c r="B31" s="68"/>
      <c r="C31" s="127" t="str">
        <f t="shared" si="1"/>
        <v>5.5.</v>
      </c>
      <c r="D31" s="142" t="s">
        <v>71</v>
      </c>
      <c r="E31" s="172" t="s">
        <v>306</v>
      </c>
      <c r="F31" s="172"/>
      <c r="G31" s="172"/>
      <c r="H31" s="172"/>
      <c r="I31" s="172"/>
      <c r="J31" s="172"/>
      <c r="K31" s="172"/>
      <c r="L31" s="172"/>
      <c r="M31" s="172"/>
      <c r="N31" s="172"/>
      <c r="O31" s="23"/>
      <c r="P31" s="14"/>
      <c r="Q31" s="14"/>
      <c r="R31" s="140"/>
      <c r="S31" s="102" t="str">
        <f t="shared" si="7"/>
        <v/>
      </c>
      <c r="T31" s="210"/>
      <c r="U31" s="211"/>
      <c r="V31" s="49"/>
    </row>
    <row r="32" spans="1:22" ht="21.75" customHeight="1" x14ac:dyDescent="0.25">
      <c r="B32" s="68"/>
      <c r="C32" s="127" t="str">
        <f t="shared" si="1"/>
        <v>5.6</v>
      </c>
      <c r="D32" s="199" t="s">
        <v>73</v>
      </c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13"/>
      <c r="P32" s="214"/>
      <c r="Q32" s="214"/>
      <c r="R32" s="215"/>
      <c r="S32" s="104"/>
      <c r="T32" s="208" t="str">
        <f>IF(COUNTBLANK(S33:S34)&gt;1,"",SUM(S33:S34))</f>
        <v/>
      </c>
      <c r="U32" s="211"/>
      <c r="V32" s="49"/>
    </row>
    <row r="33" spans="1:22" ht="39" customHeight="1" x14ac:dyDescent="0.25">
      <c r="B33" s="68"/>
      <c r="C33" s="127" t="str">
        <f t="shared" si="1"/>
        <v>5.6.</v>
      </c>
      <c r="D33" s="136" t="s">
        <v>74</v>
      </c>
      <c r="E33" s="172" t="s">
        <v>307</v>
      </c>
      <c r="F33" s="172"/>
      <c r="G33" s="172"/>
      <c r="H33" s="172"/>
      <c r="I33" s="172"/>
      <c r="J33" s="172"/>
      <c r="K33" s="172"/>
      <c r="L33" s="172"/>
      <c r="M33" s="172"/>
      <c r="N33" s="172"/>
      <c r="O33" s="14"/>
      <c r="P33" s="14"/>
      <c r="Q33" s="14"/>
      <c r="R33" s="140"/>
      <c r="S33" s="102" t="str">
        <f xml:space="preserve"> IF(R33&lt;&gt;"","No Aplica",IF(COUNTA(O33:Q33)=0,"", MAX(COUNTA(O33)*0,COUNTA(P33)*1,COUNTA(Q33)*2)))</f>
        <v/>
      </c>
      <c r="T33" s="210"/>
      <c r="U33" s="211"/>
      <c r="V33" s="49"/>
    </row>
    <row r="34" spans="1:22" ht="37.5" customHeight="1" x14ac:dyDescent="0.25">
      <c r="B34" s="68"/>
      <c r="C34" s="127" t="str">
        <f t="shared" si="1"/>
        <v xml:space="preserve">6. </v>
      </c>
      <c r="D34" s="217" t="s">
        <v>75</v>
      </c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22"/>
      <c r="P34" s="223"/>
      <c r="Q34" s="223"/>
      <c r="R34" s="224"/>
      <c r="S34" s="182"/>
      <c r="T34" s="183"/>
      <c r="U34" s="173" t="str">
        <f>IF(COUNTBLANK(T35:T83)&gt;(ROW(T83)-ROW(T35)-7+1),"",SUM(T35:T83))</f>
        <v/>
      </c>
      <c r="V34" s="49"/>
    </row>
    <row r="35" spans="1:22" ht="25.35" customHeight="1" x14ac:dyDescent="0.25">
      <c r="B35" s="68"/>
      <c r="C35" s="127" t="str">
        <f t="shared" si="1"/>
        <v>6.2</v>
      </c>
      <c r="D35" s="199" t="s">
        <v>76</v>
      </c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25"/>
      <c r="P35" s="226"/>
      <c r="Q35" s="226"/>
      <c r="R35" s="227"/>
      <c r="S35" s="104"/>
      <c r="T35" s="174" t="str">
        <f>IF(COUNTBLANK(S36:S43)&gt;1,"",SUM(S36:S43))</f>
        <v/>
      </c>
      <c r="U35" s="169"/>
      <c r="V35" s="49"/>
    </row>
    <row r="36" spans="1:22" ht="25.5" customHeight="1" x14ac:dyDescent="0.25">
      <c r="B36" s="68"/>
      <c r="C36" s="127" t="str">
        <f t="shared" si="1"/>
        <v>6.2.</v>
      </c>
      <c r="D36" s="136" t="s">
        <v>77</v>
      </c>
      <c r="E36" s="181" t="s">
        <v>78</v>
      </c>
      <c r="F36" s="181"/>
      <c r="G36" s="181"/>
      <c r="H36" s="181"/>
      <c r="I36" s="181"/>
      <c r="J36" s="181"/>
      <c r="K36" s="181"/>
      <c r="L36" s="181"/>
      <c r="M36" s="181"/>
      <c r="N36" s="181"/>
      <c r="O36" s="23"/>
      <c r="P36" s="14"/>
      <c r="Q36" s="14"/>
      <c r="R36" s="140"/>
      <c r="S36" s="102" t="str">
        <f t="shared" ref="S36:S42" si="8" xml:space="preserve"> IF(R36&lt;&gt;"","No Aplica",IF(COUNTA(O36:Q36)=0,"", MAX(COUNTA(O36)*0,COUNTA(P36)*1,COUNTA(Q36)*2)))</f>
        <v/>
      </c>
      <c r="T36" s="176"/>
      <c r="U36" s="169"/>
      <c r="V36" s="49"/>
    </row>
    <row r="37" spans="1:22" ht="36.950000000000003" customHeight="1" x14ac:dyDescent="0.25">
      <c r="B37" s="69"/>
      <c r="C37" s="127" t="str">
        <f t="shared" si="1"/>
        <v>6.2.</v>
      </c>
      <c r="D37" s="142" t="s">
        <v>79</v>
      </c>
      <c r="E37" s="219" t="s">
        <v>80</v>
      </c>
      <c r="F37" s="220"/>
      <c r="G37" s="220"/>
      <c r="H37" s="220"/>
      <c r="I37" s="220"/>
      <c r="J37" s="220"/>
      <c r="K37" s="220"/>
      <c r="L37" s="221"/>
      <c r="M37" s="56"/>
      <c r="N37" s="56"/>
      <c r="O37" s="23"/>
      <c r="P37" s="14"/>
      <c r="Q37" s="14"/>
      <c r="R37" s="140"/>
      <c r="S37" s="102" t="str">
        <f t="shared" si="8"/>
        <v/>
      </c>
      <c r="T37" s="176"/>
      <c r="U37" s="169"/>
      <c r="V37" s="49"/>
    </row>
    <row r="38" spans="1:22" ht="24.6" customHeight="1" x14ac:dyDescent="0.25">
      <c r="B38" s="68"/>
      <c r="C38" s="127" t="str">
        <f t="shared" si="1"/>
        <v>6.2.</v>
      </c>
      <c r="D38" s="142" t="s">
        <v>79</v>
      </c>
      <c r="E38" s="181" t="s">
        <v>81</v>
      </c>
      <c r="F38" s="181"/>
      <c r="G38" s="181"/>
      <c r="H38" s="181"/>
      <c r="I38" s="181"/>
      <c r="J38" s="181"/>
      <c r="K38" s="181"/>
      <c r="L38" s="181"/>
      <c r="M38" s="181"/>
      <c r="N38" s="181"/>
      <c r="O38" s="14"/>
      <c r="P38" s="14"/>
      <c r="Q38" s="14"/>
      <c r="R38" s="140"/>
      <c r="S38" s="102" t="str">
        <f t="shared" si="8"/>
        <v/>
      </c>
      <c r="T38" s="176"/>
      <c r="U38" s="169"/>
      <c r="V38" s="49"/>
    </row>
    <row r="39" spans="1:22" ht="66.95" customHeight="1" x14ac:dyDescent="0.25">
      <c r="B39" s="68"/>
      <c r="C39" s="127" t="str">
        <f t="shared" si="1"/>
        <v>6.2.</v>
      </c>
      <c r="D39" s="142" t="s">
        <v>79</v>
      </c>
      <c r="E39" s="181" t="s">
        <v>82</v>
      </c>
      <c r="F39" s="181"/>
      <c r="G39" s="181"/>
      <c r="H39" s="181"/>
      <c r="I39" s="181"/>
      <c r="J39" s="181"/>
      <c r="K39" s="181"/>
      <c r="L39" s="181"/>
      <c r="M39" s="181"/>
      <c r="N39" s="181"/>
      <c r="O39" s="14"/>
      <c r="P39" s="14"/>
      <c r="Q39" s="14"/>
      <c r="R39" s="140"/>
      <c r="S39" s="102" t="str">
        <f t="shared" si="8"/>
        <v/>
      </c>
      <c r="T39" s="176"/>
      <c r="U39" s="169"/>
      <c r="V39" s="49"/>
    </row>
    <row r="40" spans="1:22" ht="75" customHeight="1" x14ac:dyDescent="0.25">
      <c r="B40" s="69"/>
      <c r="C40" s="127" t="str">
        <f t="shared" si="1"/>
        <v>6.2.</v>
      </c>
      <c r="D40" s="136" t="s">
        <v>83</v>
      </c>
      <c r="E40" s="181" t="s">
        <v>328</v>
      </c>
      <c r="F40" s="181"/>
      <c r="G40" s="181"/>
      <c r="H40" s="181"/>
      <c r="I40" s="181"/>
      <c r="J40" s="181"/>
      <c r="K40" s="181"/>
      <c r="L40" s="181"/>
      <c r="M40" s="181"/>
      <c r="N40" s="181"/>
      <c r="O40" s="14"/>
      <c r="P40" s="14"/>
      <c r="Q40" s="14"/>
      <c r="R40" s="140"/>
      <c r="S40" s="102" t="str">
        <f t="shared" si="8"/>
        <v/>
      </c>
      <c r="T40" s="176"/>
      <c r="U40" s="169"/>
      <c r="V40" s="49"/>
    </row>
    <row r="41" spans="1:22" ht="38.1" customHeight="1" x14ac:dyDescent="0.25">
      <c r="B41" s="68"/>
      <c r="C41" s="127" t="str">
        <f t="shared" si="1"/>
        <v>6.2.</v>
      </c>
      <c r="D41" s="136" t="s">
        <v>84</v>
      </c>
      <c r="E41" s="172" t="s">
        <v>20</v>
      </c>
      <c r="F41" s="172"/>
      <c r="G41" s="172"/>
      <c r="H41" s="172"/>
      <c r="I41" s="172"/>
      <c r="J41" s="172"/>
      <c r="K41" s="172"/>
      <c r="L41" s="172"/>
      <c r="M41" s="172"/>
      <c r="N41" s="172"/>
      <c r="O41" s="14"/>
      <c r="P41" s="14"/>
      <c r="Q41" s="14"/>
      <c r="R41" s="140"/>
      <c r="S41" s="102" t="str">
        <f t="shared" si="8"/>
        <v/>
      </c>
      <c r="T41" s="176"/>
      <c r="U41" s="169"/>
      <c r="V41" s="49"/>
    </row>
    <row r="42" spans="1:22" ht="53.1" customHeight="1" x14ac:dyDescent="0.25">
      <c r="B42" s="69"/>
      <c r="C42" s="127" t="str">
        <f t="shared" si="1"/>
        <v>6.2.</v>
      </c>
      <c r="D42" s="136" t="s">
        <v>85</v>
      </c>
      <c r="E42" s="172" t="s">
        <v>86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4"/>
      <c r="P42" s="14"/>
      <c r="Q42" s="14"/>
      <c r="R42" s="140"/>
      <c r="S42" s="102" t="str">
        <f t="shared" si="8"/>
        <v/>
      </c>
      <c r="T42" s="175"/>
      <c r="U42" s="169"/>
      <c r="V42" s="49"/>
    </row>
    <row r="43" spans="1:22" ht="25.35" customHeight="1" x14ac:dyDescent="0.25">
      <c r="B43" s="68"/>
      <c r="C43" s="127" t="str">
        <f t="shared" si="1"/>
        <v>6.3</v>
      </c>
      <c r="D43" s="199" t="s">
        <v>87</v>
      </c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179"/>
      <c r="P43" s="179"/>
      <c r="Q43" s="179"/>
      <c r="R43" s="180"/>
      <c r="S43" s="104"/>
      <c r="T43" s="194" t="str">
        <f>IF(COUNTBLANK(S44:S52)&gt;1,"",SUM(S44:S52))</f>
        <v/>
      </c>
      <c r="U43" s="169"/>
      <c r="V43" s="49"/>
    </row>
    <row r="44" spans="1:22" s="56" customFormat="1" ht="25.5" customHeight="1" x14ac:dyDescent="0.25">
      <c r="A44" s="78"/>
      <c r="B44" s="68"/>
      <c r="C44" s="127" t="str">
        <f t="shared" si="1"/>
        <v>6.3.</v>
      </c>
      <c r="D44" s="142" t="s">
        <v>88</v>
      </c>
      <c r="E44" s="172" t="s">
        <v>21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4"/>
      <c r="P44" s="14"/>
      <c r="Q44" s="14"/>
      <c r="R44" s="140"/>
      <c r="S44" s="102" t="str">
        <f t="shared" ref="S44:S51" si="9" xml:space="preserve"> IF(R44&lt;&gt;"","No Aplica",IF(COUNTA(O44:Q44)=0,"", MAX(COUNTA(O44)*0,COUNTA(P44)*1,COUNTA(Q44)*2)))</f>
        <v/>
      </c>
      <c r="T44" s="195"/>
      <c r="U44" s="169"/>
      <c r="V44" s="65"/>
    </row>
    <row r="45" spans="1:22" s="56" customFormat="1" ht="47.1" customHeight="1" x14ac:dyDescent="0.25">
      <c r="A45" s="78"/>
      <c r="B45" s="68"/>
      <c r="C45" s="127" t="str">
        <f t="shared" si="1"/>
        <v>6.3.</v>
      </c>
      <c r="D45" s="142" t="s">
        <v>88</v>
      </c>
      <c r="E45" s="172" t="s">
        <v>89</v>
      </c>
      <c r="F45" s="172"/>
      <c r="G45" s="172"/>
      <c r="H45" s="172"/>
      <c r="I45" s="172"/>
      <c r="J45" s="172"/>
      <c r="K45" s="172"/>
      <c r="L45" s="172"/>
      <c r="M45" s="172"/>
      <c r="N45" s="172"/>
      <c r="O45" s="14"/>
      <c r="P45" s="14"/>
      <c r="Q45" s="14"/>
      <c r="R45" s="140"/>
      <c r="S45" s="102" t="str">
        <f t="shared" si="9"/>
        <v/>
      </c>
      <c r="T45" s="195"/>
      <c r="U45" s="169"/>
      <c r="V45" s="65"/>
    </row>
    <row r="46" spans="1:22" s="56" customFormat="1" ht="36.950000000000003" customHeight="1" x14ac:dyDescent="0.25">
      <c r="A46" s="78"/>
      <c r="B46" s="68"/>
      <c r="C46" s="127" t="str">
        <f t="shared" si="1"/>
        <v>6.3.</v>
      </c>
      <c r="D46" s="143" t="s">
        <v>90</v>
      </c>
      <c r="E46" s="172" t="s">
        <v>24</v>
      </c>
      <c r="F46" s="172"/>
      <c r="G46" s="172"/>
      <c r="H46" s="172"/>
      <c r="I46" s="172"/>
      <c r="J46" s="172"/>
      <c r="K46" s="172"/>
      <c r="L46" s="172"/>
      <c r="M46" s="172"/>
      <c r="N46" s="172"/>
      <c r="O46" s="14"/>
      <c r="P46" s="14"/>
      <c r="Q46" s="14"/>
      <c r="R46" s="140"/>
      <c r="S46" s="102" t="str">
        <f t="shared" si="9"/>
        <v/>
      </c>
      <c r="T46" s="195"/>
      <c r="U46" s="169"/>
      <c r="V46" s="65"/>
    </row>
    <row r="47" spans="1:22" s="56" customFormat="1" ht="37.5" customHeight="1" x14ac:dyDescent="0.25">
      <c r="A47" s="78"/>
      <c r="B47" s="68"/>
      <c r="C47" s="127" t="str">
        <f t="shared" si="1"/>
        <v>6.3.</v>
      </c>
      <c r="D47" s="136" t="s">
        <v>90</v>
      </c>
      <c r="E47" s="172" t="s">
        <v>23</v>
      </c>
      <c r="F47" s="172"/>
      <c r="G47" s="172"/>
      <c r="H47" s="172"/>
      <c r="I47" s="172"/>
      <c r="J47" s="172"/>
      <c r="K47" s="172"/>
      <c r="L47" s="172"/>
      <c r="M47" s="172"/>
      <c r="N47" s="172"/>
      <c r="O47" s="23"/>
      <c r="P47" s="14"/>
      <c r="Q47" s="14"/>
      <c r="R47" s="140"/>
      <c r="S47" s="102" t="str">
        <f t="shared" si="9"/>
        <v/>
      </c>
      <c r="T47" s="195"/>
      <c r="U47" s="169"/>
      <c r="V47" s="65"/>
    </row>
    <row r="48" spans="1:22" s="56" customFormat="1" ht="24.95" customHeight="1" x14ac:dyDescent="0.25">
      <c r="A48" s="78"/>
      <c r="B48" s="69"/>
      <c r="C48" s="127" t="str">
        <f t="shared" si="1"/>
        <v>6.3.</v>
      </c>
      <c r="D48" s="136" t="s">
        <v>90</v>
      </c>
      <c r="E48" s="228" t="s">
        <v>91</v>
      </c>
      <c r="F48" s="229"/>
      <c r="G48" s="229"/>
      <c r="H48" s="229"/>
      <c r="I48" s="229"/>
      <c r="J48" s="229"/>
      <c r="K48" s="229"/>
      <c r="L48" s="230"/>
      <c r="M48" s="52"/>
      <c r="N48" s="52"/>
      <c r="O48" s="23"/>
      <c r="P48" s="14"/>
      <c r="Q48" s="14"/>
      <c r="R48" s="140"/>
      <c r="S48" s="102" t="str">
        <f t="shared" si="9"/>
        <v/>
      </c>
      <c r="T48" s="195"/>
      <c r="U48" s="169"/>
      <c r="V48" s="65"/>
    </row>
    <row r="49" spans="1:22" s="56" customFormat="1" ht="38.450000000000003" customHeight="1" x14ac:dyDescent="0.25">
      <c r="A49" s="78"/>
      <c r="B49" s="69"/>
      <c r="C49" s="127" t="str">
        <f t="shared" si="1"/>
        <v>6.3.</v>
      </c>
      <c r="D49" s="136" t="s">
        <v>92</v>
      </c>
      <c r="E49" s="172" t="s">
        <v>93</v>
      </c>
      <c r="F49" s="172"/>
      <c r="G49" s="172"/>
      <c r="H49" s="172"/>
      <c r="I49" s="172"/>
      <c r="J49" s="172"/>
      <c r="K49" s="172"/>
      <c r="L49" s="172"/>
      <c r="M49" s="172"/>
      <c r="N49" s="172"/>
      <c r="O49" s="14"/>
      <c r="P49" s="14"/>
      <c r="Q49" s="14"/>
      <c r="R49" s="140"/>
      <c r="S49" s="102" t="str">
        <f t="shared" si="9"/>
        <v/>
      </c>
      <c r="T49" s="195"/>
      <c r="U49" s="169"/>
      <c r="V49" s="65"/>
    </row>
    <row r="50" spans="1:22" s="56" customFormat="1" ht="27.6" customHeight="1" x14ac:dyDescent="0.25">
      <c r="A50" s="78"/>
      <c r="B50" s="69"/>
      <c r="C50" s="127" t="str">
        <f t="shared" si="1"/>
        <v>6.3.</v>
      </c>
      <c r="D50" s="136" t="s">
        <v>94</v>
      </c>
      <c r="E50" s="172" t="s">
        <v>308</v>
      </c>
      <c r="F50" s="172"/>
      <c r="G50" s="172"/>
      <c r="H50" s="172"/>
      <c r="I50" s="172"/>
      <c r="J50" s="172"/>
      <c r="K50" s="172"/>
      <c r="L50" s="172"/>
      <c r="M50" s="172"/>
      <c r="N50" s="172"/>
      <c r="O50" s="14"/>
      <c r="P50" s="14"/>
      <c r="Q50" s="14"/>
      <c r="R50" s="140"/>
      <c r="S50" s="102" t="str">
        <f t="shared" si="9"/>
        <v/>
      </c>
      <c r="T50" s="195"/>
      <c r="U50" s="169"/>
      <c r="V50" s="65"/>
    </row>
    <row r="51" spans="1:22" s="56" customFormat="1" ht="26.1" customHeight="1" x14ac:dyDescent="0.25">
      <c r="A51" s="78"/>
      <c r="B51" s="69"/>
      <c r="C51" s="127" t="str">
        <f t="shared" si="1"/>
        <v>6.3.</v>
      </c>
      <c r="D51" s="136" t="s">
        <v>95</v>
      </c>
      <c r="E51" s="172" t="s">
        <v>96</v>
      </c>
      <c r="F51" s="172"/>
      <c r="G51" s="172"/>
      <c r="H51" s="172"/>
      <c r="I51" s="172"/>
      <c r="J51" s="172"/>
      <c r="K51" s="172"/>
      <c r="L51" s="172"/>
      <c r="M51" s="172"/>
      <c r="N51" s="172"/>
      <c r="O51" s="14"/>
      <c r="P51" s="14"/>
      <c r="Q51" s="14"/>
      <c r="R51" s="140"/>
      <c r="S51" s="102" t="str">
        <f t="shared" si="9"/>
        <v/>
      </c>
      <c r="T51" s="196"/>
      <c r="U51" s="169"/>
      <c r="V51" s="65"/>
    </row>
    <row r="52" spans="1:22" ht="25.35" customHeight="1" x14ac:dyDescent="0.25">
      <c r="B52" s="68"/>
      <c r="C52" s="127" t="str">
        <f t="shared" si="1"/>
        <v>6.4</v>
      </c>
      <c r="D52" s="199" t="s">
        <v>97</v>
      </c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179"/>
      <c r="P52" s="179"/>
      <c r="Q52" s="179"/>
      <c r="R52" s="180"/>
      <c r="S52" s="104"/>
      <c r="T52" s="194" t="str">
        <f>IF(COUNTBLANK(S53:S60)&gt;1,"",SUM(S53:S60))</f>
        <v/>
      </c>
      <c r="U52" s="169"/>
      <c r="V52" s="49"/>
    </row>
    <row r="53" spans="1:22" s="56" customFormat="1" ht="65.099999999999994" customHeight="1" x14ac:dyDescent="0.25">
      <c r="A53" s="79"/>
      <c r="B53" s="68"/>
      <c r="C53" s="127" t="str">
        <f t="shared" si="1"/>
        <v>6.4.</v>
      </c>
      <c r="D53" s="136" t="s">
        <v>98</v>
      </c>
      <c r="E53" s="172" t="s">
        <v>25</v>
      </c>
      <c r="F53" s="172"/>
      <c r="G53" s="172"/>
      <c r="H53" s="172"/>
      <c r="I53" s="172"/>
      <c r="J53" s="172"/>
      <c r="K53" s="172"/>
      <c r="L53" s="172"/>
      <c r="M53" s="172"/>
      <c r="N53" s="172"/>
      <c r="O53" s="30"/>
      <c r="P53" s="14"/>
      <c r="Q53" s="14"/>
      <c r="R53" s="140"/>
      <c r="S53" s="102" t="str">
        <f t="shared" ref="S53:S59" si="10" xml:space="preserve"> IF(R53&lt;&gt;"","No Aplica",IF(COUNTA(O53:Q53)=0,"", MAX(COUNTA(O53)*0,COUNTA(P53)*1,COUNTA(Q53)*2)))</f>
        <v/>
      </c>
      <c r="T53" s="195"/>
      <c r="U53" s="169"/>
      <c r="V53" s="65"/>
    </row>
    <row r="54" spans="1:22" s="56" customFormat="1" ht="36.950000000000003" customHeight="1" x14ac:dyDescent="0.25">
      <c r="A54" s="79"/>
      <c r="B54" s="68"/>
      <c r="C54" s="127" t="str">
        <f t="shared" si="1"/>
        <v>6.4.</v>
      </c>
      <c r="D54" s="136" t="s">
        <v>99</v>
      </c>
      <c r="E54" s="172" t="s">
        <v>286</v>
      </c>
      <c r="F54" s="172"/>
      <c r="G54" s="172"/>
      <c r="H54" s="172"/>
      <c r="I54" s="172"/>
      <c r="J54" s="172"/>
      <c r="K54" s="172"/>
      <c r="L54" s="172"/>
      <c r="M54" s="172"/>
      <c r="N54" s="172"/>
      <c r="O54" s="30"/>
      <c r="P54" s="14"/>
      <c r="Q54" s="14"/>
      <c r="R54" s="140"/>
      <c r="S54" s="102" t="str">
        <f t="shared" si="10"/>
        <v/>
      </c>
      <c r="T54" s="195"/>
      <c r="U54" s="169"/>
      <c r="V54" s="65"/>
    </row>
    <row r="55" spans="1:22" s="56" customFormat="1" ht="36.6" customHeight="1" x14ac:dyDescent="0.25">
      <c r="A55" s="79"/>
      <c r="B55" s="68"/>
      <c r="C55" s="127" t="str">
        <f t="shared" si="1"/>
        <v>6.4.</v>
      </c>
      <c r="D55" s="142" t="s">
        <v>100</v>
      </c>
      <c r="E55" s="172" t="s">
        <v>309</v>
      </c>
      <c r="F55" s="172"/>
      <c r="G55" s="172"/>
      <c r="H55" s="172"/>
      <c r="I55" s="172"/>
      <c r="J55" s="172"/>
      <c r="K55" s="172"/>
      <c r="L55" s="172"/>
      <c r="M55" s="172"/>
      <c r="N55" s="172"/>
      <c r="O55" s="30"/>
      <c r="P55" s="14"/>
      <c r="Q55" s="14"/>
      <c r="R55" s="140"/>
      <c r="S55" s="102" t="str">
        <f t="shared" si="10"/>
        <v/>
      </c>
      <c r="T55" s="195"/>
      <c r="U55" s="169"/>
      <c r="V55" s="65"/>
    </row>
    <row r="56" spans="1:22" s="56" customFormat="1" ht="39" customHeight="1" x14ac:dyDescent="0.25">
      <c r="A56" s="79"/>
      <c r="B56" s="68"/>
      <c r="C56" s="127" t="str">
        <f t="shared" si="1"/>
        <v>6.4.</v>
      </c>
      <c r="D56" s="142" t="s">
        <v>100</v>
      </c>
      <c r="E56" s="172" t="s">
        <v>287</v>
      </c>
      <c r="F56" s="172"/>
      <c r="G56" s="172"/>
      <c r="H56" s="172"/>
      <c r="I56" s="172"/>
      <c r="J56" s="172"/>
      <c r="K56" s="172"/>
      <c r="L56" s="172"/>
      <c r="M56" s="172"/>
      <c r="N56" s="172"/>
      <c r="O56" s="30"/>
      <c r="P56" s="14"/>
      <c r="Q56" s="14"/>
      <c r="R56" s="140"/>
      <c r="S56" s="102" t="str">
        <f t="shared" si="10"/>
        <v/>
      </c>
      <c r="T56" s="195"/>
      <c r="U56" s="169"/>
      <c r="V56" s="65"/>
    </row>
    <row r="57" spans="1:22" s="56" customFormat="1" ht="54.6" customHeight="1" x14ac:dyDescent="0.25">
      <c r="A57" s="79"/>
      <c r="B57" s="68"/>
      <c r="C57" s="127" t="str">
        <f t="shared" si="1"/>
        <v>6.4.</v>
      </c>
      <c r="D57" s="136" t="s">
        <v>101</v>
      </c>
      <c r="E57" s="172" t="s">
        <v>288</v>
      </c>
      <c r="F57" s="172"/>
      <c r="G57" s="172"/>
      <c r="H57" s="172"/>
      <c r="I57" s="172"/>
      <c r="J57" s="172"/>
      <c r="K57" s="172"/>
      <c r="L57" s="172"/>
      <c r="M57" s="172"/>
      <c r="N57" s="172"/>
      <c r="O57" s="30"/>
      <c r="P57" s="14"/>
      <c r="Q57" s="14"/>
      <c r="R57" s="140"/>
      <c r="S57" s="102" t="str">
        <f t="shared" si="10"/>
        <v/>
      </c>
      <c r="T57" s="195"/>
      <c r="U57" s="169"/>
      <c r="V57" s="65"/>
    </row>
    <row r="58" spans="1:22" s="56" customFormat="1" ht="24" customHeight="1" x14ac:dyDescent="0.25">
      <c r="A58" s="79"/>
      <c r="B58" s="68"/>
      <c r="C58" s="127" t="str">
        <f t="shared" si="1"/>
        <v>6.4.</v>
      </c>
      <c r="D58" s="142" t="s">
        <v>102</v>
      </c>
      <c r="E58" s="172" t="s">
        <v>26</v>
      </c>
      <c r="F58" s="172"/>
      <c r="G58" s="172"/>
      <c r="H58" s="172"/>
      <c r="I58" s="172"/>
      <c r="J58" s="172"/>
      <c r="K58" s="172"/>
      <c r="L58" s="172"/>
      <c r="M58" s="172"/>
      <c r="N58" s="172"/>
      <c r="O58" s="30"/>
      <c r="P58" s="14"/>
      <c r="Q58" s="14"/>
      <c r="R58" s="140"/>
      <c r="S58" s="102" t="str">
        <f t="shared" si="10"/>
        <v/>
      </c>
      <c r="T58" s="195"/>
      <c r="U58" s="169"/>
      <c r="V58" s="65"/>
    </row>
    <row r="59" spans="1:22" s="56" customFormat="1" ht="24.95" customHeight="1" x14ac:dyDescent="0.25">
      <c r="A59" s="79"/>
      <c r="B59" s="68"/>
      <c r="C59" s="127" t="str">
        <f t="shared" si="1"/>
        <v>6.4.</v>
      </c>
      <c r="D59" s="142" t="s">
        <v>102</v>
      </c>
      <c r="E59" s="172" t="s">
        <v>289</v>
      </c>
      <c r="F59" s="172"/>
      <c r="G59" s="172"/>
      <c r="H59" s="172"/>
      <c r="I59" s="172"/>
      <c r="J59" s="172"/>
      <c r="K59" s="172"/>
      <c r="L59" s="172"/>
      <c r="M59" s="172"/>
      <c r="N59" s="172"/>
      <c r="O59" s="30"/>
      <c r="P59" s="14"/>
      <c r="Q59" s="14"/>
      <c r="R59" s="140"/>
      <c r="S59" s="102" t="str">
        <f t="shared" si="10"/>
        <v/>
      </c>
      <c r="T59" s="196"/>
      <c r="U59" s="169"/>
      <c r="V59" s="65"/>
    </row>
    <row r="60" spans="1:22" ht="25.35" customHeight="1" x14ac:dyDescent="0.25">
      <c r="B60" s="68"/>
      <c r="C60" s="127" t="str">
        <f t="shared" si="1"/>
        <v>6.5</v>
      </c>
      <c r="D60" s="199" t="s">
        <v>103</v>
      </c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179"/>
      <c r="P60" s="179"/>
      <c r="Q60" s="179"/>
      <c r="R60" s="180"/>
      <c r="S60" s="104"/>
      <c r="T60" s="174" t="str">
        <f>IF(COUNTBLANK(S61:S64)&gt;1,"",SUM(S61:S64))</f>
        <v/>
      </c>
      <c r="U60" s="169"/>
      <c r="V60" s="49"/>
    </row>
    <row r="61" spans="1:22" s="56" customFormat="1" ht="51" customHeight="1" x14ac:dyDescent="0.25">
      <c r="A61" s="79"/>
      <c r="B61" s="68"/>
      <c r="C61" s="127" t="str">
        <f t="shared" si="1"/>
        <v>6.5.</v>
      </c>
      <c r="D61" s="142" t="s">
        <v>104</v>
      </c>
      <c r="E61" s="172" t="s">
        <v>290</v>
      </c>
      <c r="F61" s="172"/>
      <c r="G61" s="172"/>
      <c r="H61" s="172"/>
      <c r="I61" s="172"/>
      <c r="J61" s="172"/>
      <c r="K61" s="172"/>
      <c r="L61" s="172"/>
      <c r="M61" s="172"/>
      <c r="N61" s="172"/>
      <c r="O61" s="30"/>
      <c r="P61" s="14"/>
      <c r="Q61" s="14"/>
      <c r="R61" s="140"/>
      <c r="S61" s="102" t="str">
        <f t="shared" ref="S61:S63" si="11" xml:space="preserve"> IF(R61&lt;&gt;"","No Aplica",IF(COUNTA(O61:Q61)=0,"", MAX(COUNTA(O61)*0,COUNTA(P61)*1,COUNTA(Q61)*2)))</f>
        <v/>
      </c>
      <c r="T61" s="176"/>
      <c r="U61" s="169"/>
      <c r="V61" s="65"/>
    </row>
    <row r="62" spans="1:22" s="56" customFormat="1" ht="39" customHeight="1" x14ac:dyDescent="0.25">
      <c r="A62" s="78"/>
      <c r="B62" s="68"/>
      <c r="C62" s="127" t="str">
        <f t="shared" si="1"/>
        <v>6.5.</v>
      </c>
      <c r="D62" s="142" t="s">
        <v>104</v>
      </c>
      <c r="E62" s="172" t="s">
        <v>319</v>
      </c>
      <c r="F62" s="172"/>
      <c r="G62" s="172"/>
      <c r="H62" s="172"/>
      <c r="I62" s="172"/>
      <c r="J62" s="172"/>
      <c r="K62" s="172"/>
      <c r="L62" s="172"/>
      <c r="M62" s="172"/>
      <c r="N62" s="172"/>
      <c r="O62" s="30"/>
      <c r="P62" s="14"/>
      <c r="Q62" s="14"/>
      <c r="R62" s="140"/>
      <c r="S62" s="102" t="str">
        <f t="shared" si="11"/>
        <v/>
      </c>
      <c r="T62" s="176"/>
      <c r="U62" s="169"/>
      <c r="V62" s="65"/>
    </row>
    <row r="63" spans="1:22" s="56" customFormat="1" ht="24.95" customHeight="1" x14ac:dyDescent="0.25">
      <c r="A63" s="79"/>
      <c r="B63" s="68"/>
      <c r="C63" s="127" t="str">
        <f t="shared" si="1"/>
        <v>6.5.</v>
      </c>
      <c r="D63" s="136" t="s">
        <v>105</v>
      </c>
      <c r="E63" s="172" t="s">
        <v>291</v>
      </c>
      <c r="F63" s="172"/>
      <c r="G63" s="172"/>
      <c r="H63" s="172"/>
      <c r="I63" s="172"/>
      <c r="J63" s="172"/>
      <c r="K63" s="172"/>
      <c r="L63" s="172"/>
      <c r="M63" s="172"/>
      <c r="N63" s="172"/>
      <c r="O63" s="30"/>
      <c r="P63" s="14"/>
      <c r="Q63" s="14"/>
      <c r="R63" s="140"/>
      <c r="S63" s="102" t="str">
        <f t="shared" si="11"/>
        <v/>
      </c>
      <c r="T63" s="175"/>
      <c r="U63" s="169"/>
      <c r="V63" s="65"/>
    </row>
    <row r="64" spans="1:22" ht="25.35" customHeight="1" x14ac:dyDescent="0.25">
      <c r="B64" s="68"/>
      <c r="C64" s="127" t="str">
        <f t="shared" si="1"/>
        <v>6.6</v>
      </c>
      <c r="D64" s="199" t="s">
        <v>106</v>
      </c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179"/>
      <c r="P64" s="179"/>
      <c r="Q64" s="179"/>
      <c r="R64" s="180"/>
      <c r="S64" s="104"/>
      <c r="T64" s="194" t="str">
        <f>IF(COUNTBLANK(S65:S72)&gt;1,"",SUM(S65:S72))</f>
        <v/>
      </c>
      <c r="U64" s="169"/>
      <c r="V64" s="49"/>
    </row>
    <row r="65" spans="1:22" s="56" customFormat="1" ht="43.5" customHeight="1" x14ac:dyDescent="0.25">
      <c r="A65" s="79"/>
      <c r="B65" s="68"/>
      <c r="C65" s="127" t="str">
        <f t="shared" si="1"/>
        <v>6.6.</v>
      </c>
      <c r="D65" s="136" t="s">
        <v>107</v>
      </c>
      <c r="E65" s="181" t="s">
        <v>292</v>
      </c>
      <c r="F65" s="181"/>
      <c r="G65" s="181"/>
      <c r="H65" s="181"/>
      <c r="I65" s="181"/>
      <c r="J65" s="181"/>
      <c r="K65" s="181"/>
      <c r="L65" s="181"/>
      <c r="M65" s="181"/>
      <c r="N65" s="181"/>
      <c r="O65" s="15"/>
      <c r="P65" s="14"/>
      <c r="Q65" s="14"/>
      <c r="R65" s="140"/>
      <c r="S65" s="102" t="str">
        <f t="shared" ref="S65:S71" si="12" xml:space="preserve"> IF(R65&lt;&gt;"","No Aplica",IF(COUNTA(O65:Q65)=0,"", MAX(COUNTA(O65)*0,COUNTA(P65)*1,COUNTA(Q65)*2)))</f>
        <v/>
      </c>
      <c r="T65" s="195"/>
      <c r="U65" s="169"/>
      <c r="V65" s="65"/>
    </row>
    <row r="66" spans="1:22" s="56" customFormat="1" ht="53.1" customHeight="1" x14ac:dyDescent="0.25">
      <c r="A66" s="78"/>
      <c r="B66" s="71"/>
      <c r="C66" s="127" t="str">
        <f t="shared" si="1"/>
        <v>6.6.</v>
      </c>
      <c r="D66" s="136" t="s">
        <v>108</v>
      </c>
      <c r="E66" s="181" t="s">
        <v>320</v>
      </c>
      <c r="F66" s="181"/>
      <c r="G66" s="181"/>
      <c r="H66" s="181"/>
      <c r="I66" s="181"/>
      <c r="J66" s="181"/>
      <c r="K66" s="181"/>
      <c r="L66" s="181"/>
      <c r="M66" s="181"/>
      <c r="N66" s="181"/>
      <c r="O66" s="30"/>
      <c r="P66" s="14"/>
      <c r="Q66" s="14"/>
      <c r="R66" s="140"/>
      <c r="S66" s="102" t="str">
        <f t="shared" si="12"/>
        <v/>
      </c>
      <c r="T66" s="195"/>
      <c r="U66" s="169"/>
      <c r="V66" s="65"/>
    </row>
    <row r="67" spans="1:22" s="56" customFormat="1" ht="38.450000000000003" customHeight="1" x14ac:dyDescent="0.25">
      <c r="A67" s="78"/>
      <c r="B67" s="71"/>
      <c r="C67" s="127" t="str">
        <f t="shared" si="1"/>
        <v>6.6.</v>
      </c>
      <c r="D67" s="136" t="s">
        <v>109</v>
      </c>
      <c r="E67" s="181" t="s">
        <v>293</v>
      </c>
      <c r="F67" s="181"/>
      <c r="G67" s="181"/>
      <c r="H67" s="181"/>
      <c r="I67" s="181"/>
      <c r="J67" s="181"/>
      <c r="K67" s="181"/>
      <c r="L67" s="181"/>
      <c r="O67" s="15"/>
      <c r="P67" s="14"/>
      <c r="Q67" s="14"/>
      <c r="R67" s="140"/>
      <c r="S67" s="102" t="str">
        <f t="shared" si="12"/>
        <v/>
      </c>
      <c r="T67" s="195"/>
      <c r="U67" s="169"/>
      <c r="V67" s="65"/>
    </row>
    <row r="68" spans="1:22" s="56" customFormat="1" ht="38.1" customHeight="1" x14ac:dyDescent="0.25">
      <c r="A68" s="79"/>
      <c r="B68" s="71"/>
      <c r="C68" s="127" t="str">
        <f t="shared" si="1"/>
        <v>6.6.</v>
      </c>
      <c r="D68" s="136" t="s">
        <v>110</v>
      </c>
      <c r="E68" s="181" t="s">
        <v>111</v>
      </c>
      <c r="F68" s="181"/>
      <c r="G68" s="181"/>
      <c r="H68" s="181"/>
      <c r="I68" s="181"/>
      <c r="J68" s="181"/>
      <c r="K68" s="181"/>
      <c r="L68" s="181"/>
      <c r="O68" s="15"/>
      <c r="P68" s="14"/>
      <c r="Q68" s="14"/>
      <c r="R68" s="140"/>
      <c r="S68" s="102" t="str">
        <f t="shared" si="12"/>
        <v/>
      </c>
      <c r="T68" s="195"/>
      <c r="U68" s="169"/>
      <c r="V68" s="65"/>
    </row>
    <row r="69" spans="1:22" s="56" customFormat="1" ht="26.1" customHeight="1" x14ac:dyDescent="0.25">
      <c r="A69" s="78"/>
      <c r="B69" s="71"/>
      <c r="C69" s="127" t="str">
        <f t="shared" si="1"/>
        <v>6.6.</v>
      </c>
      <c r="D69" s="136" t="s">
        <v>112</v>
      </c>
      <c r="E69" s="172" t="s">
        <v>294</v>
      </c>
      <c r="F69" s="172"/>
      <c r="G69" s="172"/>
      <c r="H69" s="172"/>
      <c r="I69" s="172"/>
      <c r="J69" s="172"/>
      <c r="K69" s="172"/>
      <c r="L69" s="172"/>
      <c r="M69" s="52"/>
      <c r="N69" s="52"/>
      <c r="O69" s="30"/>
      <c r="P69" s="14"/>
      <c r="Q69" s="14"/>
      <c r="R69" s="140"/>
      <c r="S69" s="102" t="str">
        <f t="shared" si="12"/>
        <v/>
      </c>
      <c r="T69" s="195"/>
      <c r="U69" s="169"/>
      <c r="V69" s="65"/>
    </row>
    <row r="70" spans="1:22" s="56" customFormat="1" ht="54" customHeight="1" x14ac:dyDescent="0.25">
      <c r="A70" s="79"/>
      <c r="B70" s="71"/>
      <c r="C70" s="127" t="str">
        <f t="shared" si="1"/>
        <v>6.6.</v>
      </c>
      <c r="D70" s="136" t="s">
        <v>113</v>
      </c>
      <c r="E70" s="172" t="s">
        <v>295</v>
      </c>
      <c r="F70" s="172"/>
      <c r="G70" s="172"/>
      <c r="H70" s="172"/>
      <c r="I70" s="172"/>
      <c r="J70" s="172"/>
      <c r="K70" s="172"/>
      <c r="L70" s="172"/>
      <c r="M70" s="172"/>
      <c r="N70" s="172"/>
      <c r="O70" s="15"/>
      <c r="P70" s="14"/>
      <c r="Q70" s="14"/>
      <c r="R70" s="140"/>
      <c r="S70" s="102" t="str">
        <f t="shared" si="12"/>
        <v/>
      </c>
      <c r="T70" s="195"/>
      <c r="U70" s="169"/>
      <c r="V70" s="65"/>
    </row>
    <row r="71" spans="1:22" s="56" customFormat="1" ht="39" customHeight="1" x14ac:dyDescent="0.25">
      <c r="A71" s="79"/>
      <c r="B71" s="71"/>
      <c r="C71" s="127" t="str">
        <f t="shared" si="1"/>
        <v>6.6.</v>
      </c>
      <c r="D71" s="136" t="s">
        <v>114</v>
      </c>
      <c r="E71" s="172" t="s">
        <v>296</v>
      </c>
      <c r="F71" s="172"/>
      <c r="G71" s="172"/>
      <c r="H71" s="172"/>
      <c r="I71" s="172"/>
      <c r="J71" s="172"/>
      <c r="K71" s="172"/>
      <c r="L71" s="172"/>
      <c r="M71" s="52"/>
      <c r="N71" s="52"/>
      <c r="O71" s="15"/>
      <c r="P71" s="14"/>
      <c r="Q71" s="14"/>
      <c r="R71" s="140"/>
      <c r="S71" s="102" t="str">
        <f t="shared" si="12"/>
        <v/>
      </c>
      <c r="T71" s="196"/>
      <c r="U71" s="169"/>
      <c r="V71" s="65"/>
    </row>
    <row r="72" spans="1:22" ht="25.35" customHeight="1" x14ac:dyDescent="0.25">
      <c r="B72" s="68"/>
      <c r="C72" s="127" t="str">
        <f t="shared" ref="C72:C138" si="13">IF(LEFT(D72,1)="§",RIGHT(LEFT(D72,4),3)&amp;".",LEFT(D72,3))</f>
        <v>6.7</v>
      </c>
      <c r="D72" s="199" t="s">
        <v>115</v>
      </c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179"/>
      <c r="P72" s="179"/>
      <c r="Q72" s="179"/>
      <c r="R72" s="180"/>
      <c r="S72" s="104"/>
      <c r="T72" s="174" t="str">
        <f>IF(COUNTBLANK(S73:S75)&gt;1,"",SUM(S73:S75))</f>
        <v/>
      </c>
      <c r="U72" s="169"/>
      <c r="V72" s="49"/>
    </row>
    <row r="73" spans="1:22" s="56" customFormat="1" ht="34.5" customHeight="1" x14ac:dyDescent="0.25">
      <c r="A73" s="78"/>
      <c r="B73" s="68"/>
      <c r="C73" s="127" t="str">
        <f t="shared" si="13"/>
        <v>6.7.</v>
      </c>
      <c r="D73" s="142" t="s">
        <v>116</v>
      </c>
      <c r="E73" s="172" t="s">
        <v>117</v>
      </c>
      <c r="F73" s="172"/>
      <c r="G73" s="172"/>
      <c r="H73" s="172"/>
      <c r="I73" s="172"/>
      <c r="J73" s="172"/>
      <c r="K73" s="172"/>
      <c r="L73" s="172"/>
      <c r="M73" s="172"/>
      <c r="N73" s="172"/>
      <c r="O73" s="14"/>
      <c r="P73" s="14"/>
      <c r="Q73" s="14"/>
      <c r="R73" s="140"/>
      <c r="S73" s="102" t="str">
        <f t="shared" ref="S73:S74" si="14" xml:space="preserve"> IF(R73&lt;&gt;"","No Aplica",IF(COUNTA(O73:Q73)=0,"", MAX(COUNTA(O73)*0,COUNTA(P73)*1,COUNTA(Q73)*2)))</f>
        <v/>
      </c>
      <c r="T73" s="176"/>
      <c r="U73" s="169"/>
      <c r="V73" s="65"/>
    </row>
    <row r="74" spans="1:22" s="56" customFormat="1" ht="42.6" customHeight="1" x14ac:dyDescent="0.25">
      <c r="A74" s="80"/>
      <c r="B74" s="68"/>
      <c r="C74" s="127" t="str">
        <f t="shared" si="13"/>
        <v>6.7.</v>
      </c>
      <c r="D74" s="142" t="s">
        <v>116</v>
      </c>
      <c r="E74" s="172" t="s">
        <v>334</v>
      </c>
      <c r="F74" s="172"/>
      <c r="G74" s="172"/>
      <c r="H74" s="172"/>
      <c r="I74" s="172"/>
      <c r="J74" s="172"/>
      <c r="K74" s="172"/>
      <c r="L74" s="172"/>
      <c r="M74" s="172"/>
      <c r="N74" s="172"/>
      <c r="O74" s="14"/>
      <c r="P74" s="14"/>
      <c r="Q74" s="14"/>
      <c r="R74" s="140"/>
      <c r="S74" s="102" t="str">
        <f t="shared" si="14"/>
        <v/>
      </c>
      <c r="T74" s="176"/>
      <c r="U74" s="169"/>
      <c r="V74" s="65"/>
    </row>
    <row r="75" spans="1:22" ht="25.35" customHeight="1" x14ac:dyDescent="0.25">
      <c r="B75" s="68"/>
      <c r="C75" s="127" t="str">
        <f t="shared" si="13"/>
        <v>6.8</v>
      </c>
      <c r="D75" s="199" t="s">
        <v>118</v>
      </c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179"/>
      <c r="P75" s="179"/>
      <c r="Q75" s="179"/>
      <c r="R75" s="180"/>
      <c r="S75" s="104"/>
      <c r="T75" s="194" t="str">
        <f>IF(COUNTBLANK(S76:S83)&gt;1,"",SUM(S76:S83))</f>
        <v/>
      </c>
      <c r="U75" s="169"/>
      <c r="V75" s="49"/>
    </row>
    <row r="76" spans="1:22" s="56" customFormat="1" ht="51.6" customHeight="1" x14ac:dyDescent="0.25">
      <c r="A76" s="78"/>
      <c r="B76" s="69"/>
      <c r="C76" s="127" t="str">
        <f t="shared" si="13"/>
        <v>6.8.</v>
      </c>
      <c r="D76" s="142" t="s">
        <v>119</v>
      </c>
      <c r="E76" s="172" t="s">
        <v>120</v>
      </c>
      <c r="F76" s="172"/>
      <c r="G76" s="172"/>
      <c r="H76" s="172"/>
      <c r="I76" s="172"/>
      <c r="J76" s="172"/>
      <c r="K76" s="172"/>
      <c r="L76" s="172"/>
      <c r="M76" s="172"/>
      <c r="N76" s="172"/>
      <c r="O76" s="28"/>
      <c r="P76" s="14"/>
      <c r="Q76" s="14"/>
      <c r="R76" s="140"/>
      <c r="S76" s="102" t="str">
        <f t="shared" ref="S76:S82" si="15" xml:space="preserve"> IF(R76&lt;&gt;"","No Aplica",IF(COUNTA(O76:Q76)=0,"", MAX(COUNTA(O76)*0,COUNTA(P76)*1,COUNTA(Q76)*2)))</f>
        <v/>
      </c>
      <c r="T76" s="195"/>
      <c r="U76" s="169"/>
      <c r="V76" s="65"/>
    </row>
    <row r="77" spans="1:22" s="56" customFormat="1" ht="54.95" customHeight="1" x14ac:dyDescent="0.25">
      <c r="A77" s="78"/>
      <c r="B77" s="69"/>
      <c r="C77" s="127" t="str">
        <f t="shared" si="13"/>
        <v>6.8.</v>
      </c>
      <c r="D77" s="142" t="s">
        <v>121</v>
      </c>
      <c r="E77" s="228" t="s">
        <v>122</v>
      </c>
      <c r="F77" s="229"/>
      <c r="G77" s="229"/>
      <c r="H77" s="229"/>
      <c r="I77" s="229"/>
      <c r="J77" s="229"/>
      <c r="K77" s="229"/>
      <c r="L77" s="230"/>
      <c r="M77" s="52"/>
      <c r="N77" s="52"/>
      <c r="O77" s="29"/>
      <c r="P77" s="14"/>
      <c r="Q77" s="14"/>
      <c r="R77" s="140"/>
      <c r="S77" s="102" t="str">
        <f t="shared" si="15"/>
        <v/>
      </c>
      <c r="T77" s="195"/>
      <c r="U77" s="169"/>
      <c r="V77" s="65"/>
    </row>
    <row r="78" spans="1:22" s="56" customFormat="1" ht="51.95" customHeight="1" x14ac:dyDescent="0.25">
      <c r="A78" s="78"/>
      <c r="B78" s="68"/>
      <c r="C78" s="127" t="str">
        <f t="shared" si="13"/>
        <v>6.8.</v>
      </c>
      <c r="D78" s="142" t="s">
        <v>123</v>
      </c>
      <c r="E78" s="172" t="s">
        <v>124</v>
      </c>
      <c r="F78" s="172"/>
      <c r="G78" s="172"/>
      <c r="H78" s="172"/>
      <c r="I78" s="172"/>
      <c r="J78" s="172"/>
      <c r="K78" s="172"/>
      <c r="L78" s="172"/>
      <c r="M78" s="172"/>
      <c r="N78" s="172"/>
      <c r="O78" s="15"/>
      <c r="P78" s="14"/>
      <c r="Q78" s="14"/>
      <c r="R78" s="140"/>
      <c r="S78" s="102" t="str">
        <f t="shared" si="15"/>
        <v/>
      </c>
      <c r="T78" s="195"/>
      <c r="U78" s="169"/>
      <c r="V78" s="65"/>
    </row>
    <row r="79" spans="1:22" s="56" customFormat="1" ht="40.5" customHeight="1" x14ac:dyDescent="0.25">
      <c r="A79" s="78"/>
      <c r="B79" s="69"/>
      <c r="C79" s="127" t="str">
        <f t="shared" si="13"/>
        <v>6.8.</v>
      </c>
      <c r="D79" s="142" t="s">
        <v>125</v>
      </c>
      <c r="E79" s="228" t="s">
        <v>126</v>
      </c>
      <c r="F79" s="229"/>
      <c r="G79" s="229"/>
      <c r="H79" s="229"/>
      <c r="I79" s="229"/>
      <c r="J79" s="229"/>
      <c r="K79" s="229"/>
      <c r="L79" s="230"/>
      <c r="M79" s="52"/>
      <c r="N79" s="52"/>
      <c r="O79" s="15"/>
      <c r="P79" s="14"/>
      <c r="Q79" s="14"/>
      <c r="R79" s="140"/>
      <c r="S79" s="102" t="str">
        <f t="shared" si="15"/>
        <v/>
      </c>
      <c r="T79" s="195"/>
      <c r="U79" s="169"/>
      <c r="V79" s="65"/>
    </row>
    <row r="80" spans="1:22" s="56" customFormat="1" ht="51.6" customHeight="1" x14ac:dyDescent="0.25">
      <c r="A80" s="78"/>
      <c r="B80" s="68"/>
      <c r="C80" s="127" t="str">
        <f t="shared" si="13"/>
        <v>6.8.</v>
      </c>
      <c r="D80" s="142" t="s">
        <v>125</v>
      </c>
      <c r="E80" s="172" t="s">
        <v>127</v>
      </c>
      <c r="F80" s="172"/>
      <c r="G80" s="172"/>
      <c r="H80" s="172"/>
      <c r="I80" s="172"/>
      <c r="J80" s="172"/>
      <c r="K80" s="172"/>
      <c r="L80" s="172"/>
      <c r="M80" s="172"/>
      <c r="N80" s="172"/>
      <c r="O80" s="15"/>
      <c r="P80" s="14"/>
      <c r="Q80" s="14"/>
      <c r="R80" s="140"/>
      <c r="S80" s="102" t="str">
        <f t="shared" si="15"/>
        <v/>
      </c>
      <c r="T80" s="195"/>
      <c r="U80" s="169"/>
      <c r="V80" s="65"/>
    </row>
    <row r="81" spans="1:22" s="56" customFormat="1" ht="35.450000000000003" customHeight="1" x14ac:dyDescent="0.25">
      <c r="A81" s="78"/>
      <c r="B81" s="68"/>
      <c r="C81" s="127" t="str">
        <f t="shared" si="13"/>
        <v>6.8.</v>
      </c>
      <c r="D81" s="142" t="s">
        <v>125</v>
      </c>
      <c r="E81" s="172" t="s">
        <v>128</v>
      </c>
      <c r="F81" s="172"/>
      <c r="G81" s="172"/>
      <c r="H81" s="172"/>
      <c r="I81" s="172"/>
      <c r="J81" s="172"/>
      <c r="K81" s="172"/>
      <c r="L81" s="172"/>
      <c r="M81" s="172"/>
      <c r="N81" s="172"/>
      <c r="O81" s="15"/>
      <c r="P81" s="14"/>
      <c r="Q81" s="14"/>
      <c r="R81" s="140"/>
      <c r="S81" s="102" t="str">
        <f t="shared" si="15"/>
        <v/>
      </c>
      <c r="T81" s="195"/>
      <c r="U81" s="169"/>
      <c r="V81" s="65"/>
    </row>
    <row r="82" spans="1:22" s="56" customFormat="1" ht="37.5" customHeight="1" x14ac:dyDescent="0.25">
      <c r="A82" s="78"/>
      <c r="B82" s="68"/>
      <c r="C82" s="127" t="str">
        <f t="shared" si="13"/>
        <v>6.8.</v>
      </c>
      <c r="D82" s="142" t="s">
        <v>125</v>
      </c>
      <c r="E82" s="228" t="s">
        <v>321</v>
      </c>
      <c r="F82" s="229"/>
      <c r="G82" s="229"/>
      <c r="H82" s="229"/>
      <c r="I82" s="229"/>
      <c r="J82" s="229"/>
      <c r="K82" s="229"/>
      <c r="L82" s="230"/>
      <c r="O82" s="15"/>
      <c r="P82" s="14"/>
      <c r="Q82" s="14"/>
      <c r="R82" s="140"/>
      <c r="S82" s="102" t="str">
        <f t="shared" si="15"/>
        <v/>
      </c>
      <c r="T82" s="196"/>
      <c r="U82" s="197"/>
      <c r="V82" s="65"/>
    </row>
    <row r="83" spans="1:22" ht="37.5" customHeight="1" x14ac:dyDescent="0.25">
      <c r="B83" s="68"/>
      <c r="C83" s="127" t="str">
        <f t="shared" si="13"/>
        <v xml:space="preserve">7. </v>
      </c>
      <c r="D83" s="217" t="s">
        <v>129</v>
      </c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177"/>
      <c r="P83" s="177"/>
      <c r="Q83" s="177"/>
      <c r="R83" s="178"/>
      <c r="S83" s="188"/>
      <c r="T83" s="189"/>
      <c r="U83" s="173" t="str">
        <f>IF(COUNTBLANK(T84:T147)&gt;(ROW(T147)-ROW(T84)-8+1),"",SUM(T84:T147))</f>
        <v/>
      </c>
      <c r="V83" s="49"/>
    </row>
    <row r="84" spans="1:22" ht="25.35" customHeight="1" x14ac:dyDescent="0.25">
      <c r="B84" s="68"/>
      <c r="C84" s="127" t="str">
        <f t="shared" si="13"/>
        <v>7.1</v>
      </c>
      <c r="D84" s="199" t="s">
        <v>130</v>
      </c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177"/>
      <c r="P84" s="177"/>
      <c r="Q84" s="177"/>
      <c r="R84" s="178"/>
      <c r="S84" s="105"/>
      <c r="T84" s="174" t="str">
        <f>IF(COUNTBLANK(S85:S86)&gt;1,"",SUM(S85:S86))</f>
        <v/>
      </c>
      <c r="U84" s="169"/>
      <c r="V84" s="49"/>
    </row>
    <row r="85" spans="1:22" ht="39.950000000000003" customHeight="1" x14ac:dyDescent="0.25">
      <c r="B85" s="69"/>
      <c r="C85" s="127" t="str">
        <f t="shared" si="13"/>
        <v>7.1.</v>
      </c>
      <c r="D85" s="142" t="s">
        <v>131</v>
      </c>
      <c r="E85" s="172" t="s">
        <v>132</v>
      </c>
      <c r="F85" s="172"/>
      <c r="G85" s="172"/>
      <c r="H85" s="172"/>
      <c r="I85" s="172"/>
      <c r="J85" s="172"/>
      <c r="K85" s="172"/>
      <c r="L85" s="172"/>
      <c r="M85" s="172"/>
      <c r="N85" s="172"/>
      <c r="O85" s="14"/>
      <c r="P85" s="14"/>
      <c r="Q85" s="14"/>
      <c r="R85" s="140"/>
      <c r="S85" s="102" t="str">
        <f xml:space="preserve"> IF(R85&lt;&gt;"","No Aplica",IF(COUNTA(O85:Q85)=0,"", MAX(COUNTA(O85)*0,COUNTA(P85)*1,COUNTA(Q85)*2)))</f>
        <v/>
      </c>
      <c r="T85" s="175"/>
      <c r="U85" s="169"/>
      <c r="V85" s="49"/>
    </row>
    <row r="86" spans="1:22" ht="25.35" customHeight="1" x14ac:dyDescent="0.25">
      <c r="B86" s="68"/>
      <c r="C86" s="127" t="str">
        <f t="shared" si="13"/>
        <v>7.2</v>
      </c>
      <c r="D86" s="199" t="s">
        <v>133</v>
      </c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179"/>
      <c r="P86" s="179"/>
      <c r="Q86" s="179"/>
      <c r="R86" s="180"/>
      <c r="S86" s="104"/>
      <c r="T86" s="194" t="str">
        <f>IF(COUNTBLANK(S87:S100)&gt;1,"",SUM(S87:S100))</f>
        <v/>
      </c>
      <c r="U86" s="169"/>
      <c r="V86" s="49"/>
    </row>
    <row r="87" spans="1:22" s="56" customFormat="1" ht="38.450000000000003" customHeight="1" x14ac:dyDescent="0.25">
      <c r="A87" s="78"/>
      <c r="B87" s="69"/>
      <c r="C87" s="127" t="str">
        <f>IF(LEFT(D88,1)="§",RIGHT(LEFT(D88,4),3)&amp;".",LEFT(D88,3))</f>
        <v>7.2.</v>
      </c>
      <c r="D87" s="136" t="s">
        <v>134</v>
      </c>
      <c r="E87" s="228" t="s">
        <v>135</v>
      </c>
      <c r="F87" s="229"/>
      <c r="G87" s="229"/>
      <c r="H87" s="229"/>
      <c r="I87" s="229"/>
      <c r="J87" s="229"/>
      <c r="K87" s="229"/>
      <c r="L87" s="230"/>
      <c r="M87" s="52"/>
      <c r="N87" s="52"/>
      <c r="O87" s="23"/>
      <c r="P87" s="14"/>
      <c r="Q87" s="14"/>
      <c r="R87" s="140"/>
      <c r="S87" s="102" t="str">
        <f t="shared" ref="S87:S99" si="16" xml:space="preserve"> IF(R87&lt;&gt;"","No Aplica",IF(COUNTA(O87:Q87)=0,"", MAX(COUNTA(O87)*0,COUNTA(P87)*1,COUNTA(Q87)*2)))</f>
        <v/>
      </c>
      <c r="T87" s="195"/>
      <c r="U87" s="169"/>
      <c r="V87" s="65"/>
    </row>
    <row r="88" spans="1:22" s="56" customFormat="1" ht="38.1" customHeight="1" x14ac:dyDescent="0.25">
      <c r="A88" s="78"/>
      <c r="B88" s="68"/>
      <c r="C88" s="127" t="str">
        <f>IF(LEFT(D89,1)="§",RIGHT(LEFT(D89,4),3)&amp;".",LEFT(D89,3))</f>
        <v>7.2.</v>
      </c>
      <c r="D88" s="136" t="s">
        <v>136</v>
      </c>
      <c r="E88" s="172" t="s">
        <v>28</v>
      </c>
      <c r="F88" s="172"/>
      <c r="G88" s="172"/>
      <c r="H88" s="172"/>
      <c r="I88" s="172"/>
      <c r="J88" s="172"/>
      <c r="K88" s="172"/>
      <c r="L88" s="172"/>
      <c r="M88" s="172"/>
      <c r="N88" s="172"/>
      <c r="O88" s="23"/>
      <c r="P88" s="14"/>
      <c r="Q88" s="14"/>
      <c r="R88" s="140"/>
      <c r="S88" s="102" t="str">
        <f t="shared" si="16"/>
        <v/>
      </c>
      <c r="T88" s="195"/>
      <c r="U88" s="169"/>
      <c r="V88" s="65"/>
    </row>
    <row r="89" spans="1:22" s="56" customFormat="1" ht="21.6" customHeight="1" x14ac:dyDescent="0.25">
      <c r="A89" s="78"/>
      <c r="B89" s="68"/>
      <c r="C89" s="127" t="str">
        <f t="shared" si="13"/>
        <v>7.2.</v>
      </c>
      <c r="D89" s="142" t="s">
        <v>137</v>
      </c>
      <c r="E89" s="172" t="s">
        <v>29</v>
      </c>
      <c r="F89" s="172"/>
      <c r="G89" s="172"/>
      <c r="H89" s="172"/>
      <c r="I89" s="172"/>
      <c r="J89" s="172"/>
      <c r="K89" s="172"/>
      <c r="L89" s="172"/>
      <c r="M89" s="172"/>
      <c r="N89" s="172"/>
      <c r="O89" s="14"/>
      <c r="P89" s="14"/>
      <c r="Q89" s="14"/>
      <c r="R89" s="140"/>
      <c r="S89" s="102" t="str">
        <f t="shared" si="16"/>
        <v/>
      </c>
      <c r="T89" s="195"/>
      <c r="U89" s="169"/>
      <c r="V89" s="65"/>
    </row>
    <row r="90" spans="1:22" s="56" customFormat="1" ht="24.95" customHeight="1" x14ac:dyDescent="0.25">
      <c r="A90" s="78"/>
      <c r="B90" s="68"/>
      <c r="C90" s="127" t="str">
        <f t="shared" si="13"/>
        <v>7.2.</v>
      </c>
      <c r="D90" s="142" t="s">
        <v>138</v>
      </c>
      <c r="E90" s="172" t="s">
        <v>30</v>
      </c>
      <c r="F90" s="172"/>
      <c r="G90" s="172"/>
      <c r="H90" s="172"/>
      <c r="I90" s="172"/>
      <c r="J90" s="172"/>
      <c r="K90" s="172"/>
      <c r="L90" s="172"/>
      <c r="M90" s="172"/>
      <c r="N90" s="172"/>
      <c r="O90" s="14"/>
      <c r="P90" s="14"/>
      <c r="Q90" s="14"/>
      <c r="R90" s="140"/>
      <c r="S90" s="102" t="str">
        <f t="shared" si="16"/>
        <v/>
      </c>
      <c r="T90" s="195"/>
      <c r="U90" s="169"/>
      <c r="V90" s="65"/>
    </row>
    <row r="91" spans="1:22" s="56" customFormat="1" ht="48.6" customHeight="1" x14ac:dyDescent="0.25">
      <c r="A91" s="78"/>
      <c r="B91" s="68"/>
      <c r="C91" s="127" t="str">
        <f t="shared" si="13"/>
        <v>7.2.</v>
      </c>
      <c r="D91" s="136" t="s">
        <v>139</v>
      </c>
      <c r="E91" s="172" t="s">
        <v>310</v>
      </c>
      <c r="F91" s="172"/>
      <c r="G91" s="172"/>
      <c r="H91" s="172"/>
      <c r="I91" s="172"/>
      <c r="J91" s="172"/>
      <c r="K91" s="172"/>
      <c r="L91" s="172"/>
      <c r="M91" s="172"/>
      <c r="N91" s="172"/>
      <c r="O91" s="23"/>
      <c r="P91" s="14"/>
      <c r="Q91" s="14"/>
      <c r="R91" s="140"/>
      <c r="S91" s="102" t="str">
        <f t="shared" si="16"/>
        <v/>
      </c>
      <c r="T91" s="195"/>
      <c r="U91" s="169"/>
      <c r="V91" s="65"/>
    </row>
    <row r="92" spans="1:22" s="56" customFormat="1" ht="24.95" customHeight="1" x14ac:dyDescent="0.25">
      <c r="A92" s="78"/>
      <c r="B92" s="68"/>
      <c r="C92" s="127" t="str">
        <f t="shared" si="13"/>
        <v>7.2.</v>
      </c>
      <c r="D92" s="136" t="s">
        <v>139</v>
      </c>
      <c r="E92" s="228" t="s">
        <v>140</v>
      </c>
      <c r="F92" s="229"/>
      <c r="G92" s="229"/>
      <c r="H92" s="229"/>
      <c r="I92" s="229"/>
      <c r="J92" s="229"/>
      <c r="K92" s="229"/>
      <c r="L92" s="230"/>
      <c r="M92" s="52"/>
      <c r="N92" s="52"/>
      <c r="O92" s="23"/>
      <c r="P92" s="14"/>
      <c r="Q92" s="14"/>
      <c r="R92" s="140"/>
      <c r="S92" s="102" t="str">
        <f t="shared" si="16"/>
        <v/>
      </c>
      <c r="T92" s="195"/>
      <c r="U92" s="169"/>
      <c r="V92" s="65"/>
    </row>
    <row r="93" spans="1:22" s="56" customFormat="1" ht="38.1" customHeight="1" x14ac:dyDescent="0.25">
      <c r="A93" s="78"/>
      <c r="B93" s="68"/>
      <c r="C93" s="127" t="str">
        <f t="shared" si="13"/>
        <v>7.2.</v>
      </c>
      <c r="D93" s="136" t="s">
        <v>139</v>
      </c>
      <c r="E93" s="172" t="s">
        <v>17</v>
      </c>
      <c r="F93" s="172"/>
      <c r="G93" s="172"/>
      <c r="H93" s="172"/>
      <c r="I93" s="172"/>
      <c r="J93" s="172"/>
      <c r="K93" s="172"/>
      <c r="L93" s="172"/>
      <c r="M93" s="172"/>
      <c r="N93" s="172"/>
      <c r="O93" s="23"/>
      <c r="P93" s="14"/>
      <c r="Q93" s="14"/>
      <c r="R93" s="140"/>
      <c r="S93" s="102" t="str">
        <f t="shared" si="16"/>
        <v/>
      </c>
      <c r="T93" s="195"/>
      <c r="U93" s="169"/>
      <c r="V93" s="65"/>
    </row>
    <row r="94" spans="1:22" s="56" customFormat="1" ht="36" customHeight="1" x14ac:dyDescent="0.25">
      <c r="A94" s="78"/>
      <c r="B94" s="68"/>
      <c r="C94" s="127" t="str">
        <f t="shared" si="13"/>
        <v>7.2.</v>
      </c>
      <c r="D94" s="136" t="s">
        <v>141</v>
      </c>
      <c r="E94" s="172" t="s">
        <v>31</v>
      </c>
      <c r="F94" s="172"/>
      <c r="G94" s="172"/>
      <c r="H94" s="172"/>
      <c r="I94" s="172"/>
      <c r="J94" s="172"/>
      <c r="K94" s="172"/>
      <c r="L94" s="172"/>
      <c r="M94" s="172"/>
      <c r="N94" s="172"/>
      <c r="O94" s="14"/>
      <c r="P94" s="14"/>
      <c r="Q94" s="14"/>
      <c r="R94" s="140"/>
      <c r="S94" s="102" t="str">
        <f t="shared" si="16"/>
        <v/>
      </c>
      <c r="T94" s="195"/>
      <c r="U94" s="169"/>
      <c r="V94" s="65"/>
    </row>
    <row r="95" spans="1:22" s="56" customFormat="1" ht="39.6" customHeight="1" x14ac:dyDescent="0.25">
      <c r="A95" s="78"/>
      <c r="B95" s="68"/>
      <c r="C95" s="127" t="str">
        <f t="shared" si="13"/>
        <v>7.2.</v>
      </c>
      <c r="D95" s="142" t="s">
        <v>142</v>
      </c>
      <c r="E95" s="172" t="s">
        <v>311</v>
      </c>
      <c r="F95" s="172"/>
      <c r="G95" s="172"/>
      <c r="H95" s="172"/>
      <c r="I95" s="172"/>
      <c r="J95" s="172"/>
      <c r="K95" s="172"/>
      <c r="L95" s="172"/>
      <c r="M95" s="172"/>
      <c r="N95" s="172"/>
      <c r="O95" s="14"/>
      <c r="P95" s="14"/>
      <c r="Q95" s="14"/>
      <c r="R95" s="140"/>
      <c r="S95" s="102" t="str">
        <f t="shared" si="16"/>
        <v/>
      </c>
      <c r="T95" s="195"/>
      <c r="U95" s="169"/>
      <c r="V95" s="65"/>
    </row>
    <row r="96" spans="1:22" s="56" customFormat="1" ht="77.45" customHeight="1" x14ac:dyDescent="0.25">
      <c r="A96" s="78"/>
      <c r="B96" s="68"/>
      <c r="C96" s="127" t="str">
        <f t="shared" si="13"/>
        <v>7.2.</v>
      </c>
      <c r="D96" s="142" t="s">
        <v>142</v>
      </c>
      <c r="E96" s="172" t="s">
        <v>143</v>
      </c>
      <c r="F96" s="172"/>
      <c r="G96" s="172"/>
      <c r="H96" s="172"/>
      <c r="I96" s="172"/>
      <c r="J96" s="172"/>
      <c r="K96" s="172"/>
      <c r="L96" s="172"/>
      <c r="M96" s="172"/>
      <c r="N96" s="172"/>
      <c r="O96" s="15"/>
      <c r="P96" s="14"/>
      <c r="Q96" s="14"/>
      <c r="R96" s="140"/>
      <c r="S96" s="102" t="str">
        <f t="shared" si="16"/>
        <v/>
      </c>
      <c r="T96" s="195"/>
      <c r="U96" s="169"/>
      <c r="V96" s="65"/>
    </row>
    <row r="97" spans="1:22" s="56" customFormat="1" ht="64.5" customHeight="1" x14ac:dyDescent="0.25">
      <c r="A97" s="78"/>
      <c r="B97" s="68"/>
      <c r="C97" s="127" t="str">
        <f t="shared" si="13"/>
        <v>7.2.</v>
      </c>
      <c r="D97" s="142" t="s">
        <v>142</v>
      </c>
      <c r="E97" s="172" t="s">
        <v>144</v>
      </c>
      <c r="F97" s="172"/>
      <c r="G97" s="172"/>
      <c r="H97" s="172"/>
      <c r="I97" s="172"/>
      <c r="J97" s="172"/>
      <c r="K97" s="172"/>
      <c r="L97" s="172"/>
      <c r="M97" s="172"/>
      <c r="N97" s="172"/>
      <c r="O97" s="14"/>
      <c r="P97" s="14"/>
      <c r="Q97" s="14"/>
      <c r="R97" s="140"/>
      <c r="S97" s="102" t="str">
        <f t="shared" si="16"/>
        <v/>
      </c>
      <c r="T97" s="195"/>
      <c r="U97" s="169"/>
      <c r="V97" s="65"/>
    </row>
    <row r="98" spans="1:22" s="56" customFormat="1" ht="37.5" customHeight="1" x14ac:dyDescent="0.25">
      <c r="A98" s="78"/>
      <c r="B98" s="68"/>
      <c r="C98" s="127" t="str">
        <f t="shared" si="13"/>
        <v>7.2.</v>
      </c>
      <c r="D98" s="136" t="s">
        <v>145</v>
      </c>
      <c r="E98" s="172" t="s">
        <v>32</v>
      </c>
      <c r="F98" s="172"/>
      <c r="G98" s="172"/>
      <c r="H98" s="172"/>
      <c r="I98" s="172"/>
      <c r="J98" s="172"/>
      <c r="K98" s="172"/>
      <c r="L98" s="172"/>
      <c r="M98" s="172"/>
      <c r="N98" s="172"/>
      <c r="O98" s="14"/>
      <c r="P98" s="14"/>
      <c r="Q98" s="14"/>
      <c r="R98" s="140"/>
      <c r="S98" s="102" t="str">
        <f t="shared" si="16"/>
        <v/>
      </c>
      <c r="T98" s="195"/>
      <c r="U98" s="169"/>
      <c r="V98" s="65"/>
    </row>
    <row r="99" spans="1:22" s="56" customFormat="1" ht="24.6" customHeight="1" x14ac:dyDescent="0.25">
      <c r="A99" s="78"/>
      <c r="B99" s="71"/>
      <c r="C99" s="127" t="str">
        <f t="shared" si="13"/>
        <v>7.2.</v>
      </c>
      <c r="D99" s="136" t="s">
        <v>145</v>
      </c>
      <c r="E99" s="172" t="s">
        <v>146</v>
      </c>
      <c r="F99" s="172"/>
      <c r="G99" s="172"/>
      <c r="H99" s="172"/>
      <c r="I99" s="172"/>
      <c r="J99" s="172"/>
      <c r="K99" s="172"/>
      <c r="L99" s="172"/>
      <c r="M99" s="172"/>
      <c r="N99" s="172"/>
      <c r="O99" s="14"/>
      <c r="P99" s="14"/>
      <c r="Q99" s="14"/>
      <c r="R99" s="140"/>
      <c r="S99" s="102" t="str">
        <f t="shared" si="16"/>
        <v/>
      </c>
      <c r="T99" s="195"/>
      <c r="U99" s="169"/>
      <c r="V99" s="65"/>
    </row>
    <row r="100" spans="1:22" ht="25.35" customHeight="1" x14ac:dyDescent="0.25">
      <c r="B100" s="68"/>
      <c r="C100" s="127" t="str">
        <f t="shared" si="13"/>
        <v>7.3</v>
      </c>
      <c r="D100" s="199" t="s">
        <v>147</v>
      </c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179"/>
      <c r="P100" s="179"/>
      <c r="Q100" s="179"/>
      <c r="R100" s="180"/>
      <c r="S100" s="104"/>
      <c r="T100" s="174" t="str">
        <f>IF(COUNTBLANK(S101:S118)&gt;1,"",SUM(S101:S118))</f>
        <v/>
      </c>
      <c r="U100" s="169"/>
      <c r="V100" s="49"/>
    </row>
    <row r="101" spans="1:22" ht="48.95" customHeight="1" x14ac:dyDescent="0.25">
      <c r="B101" s="68"/>
      <c r="C101" s="127" t="str">
        <f t="shared" si="13"/>
        <v>7.3.</v>
      </c>
      <c r="D101" s="142" t="s">
        <v>148</v>
      </c>
      <c r="E101" s="181" t="s">
        <v>33</v>
      </c>
      <c r="F101" s="181"/>
      <c r="G101" s="181"/>
      <c r="H101" s="181"/>
      <c r="I101" s="181"/>
      <c r="J101" s="181"/>
      <c r="K101" s="181"/>
      <c r="L101" s="181"/>
      <c r="M101" s="181"/>
      <c r="N101" s="181"/>
      <c r="O101" s="14"/>
      <c r="P101" s="14"/>
      <c r="Q101" s="14"/>
      <c r="R101" s="140"/>
      <c r="S101" s="102" t="str">
        <f t="shared" ref="S101:S117" si="17" xml:space="preserve"> IF(R101&lt;&gt;"","No Aplica",IF(COUNTA(O101:Q101)=0,"", MAX(COUNTA(O101)*0,COUNTA(P101)*1,COUNTA(Q101)*2)))</f>
        <v/>
      </c>
      <c r="T101" s="176"/>
      <c r="U101" s="169"/>
      <c r="V101" s="49"/>
    </row>
    <row r="102" spans="1:22" ht="37.5" customHeight="1" x14ac:dyDescent="0.25">
      <c r="B102" s="70"/>
      <c r="C102" s="127" t="str">
        <f t="shared" si="13"/>
        <v>7.3.</v>
      </c>
      <c r="D102" s="142" t="s">
        <v>148</v>
      </c>
      <c r="E102" s="181" t="s">
        <v>312</v>
      </c>
      <c r="F102" s="181"/>
      <c r="G102" s="181"/>
      <c r="H102" s="181"/>
      <c r="I102" s="181"/>
      <c r="J102" s="181"/>
      <c r="K102" s="181"/>
      <c r="L102" s="181"/>
      <c r="M102" s="181"/>
      <c r="N102" s="181"/>
      <c r="O102" s="22"/>
      <c r="P102" s="14"/>
      <c r="Q102" s="14"/>
      <c r="R102" s="140"/>
      <c r="S102" s="102" t="str">
        <f t="shared" si="17"/>
        <v/>
      </c>
      <c r="T102" s="176"/>
      <c r="U102" s="169"/>
      <c r="V102" s="49"/>
    </row>
    <row r="103" spans="1:22" ht="38.1" customHeight="1" x14ac:dyDescent="0.25">
      <c r="B103" s="68"/>
      <c r="C103" s="127" t="str">
        <f t="shared" si="13"/>
        <v>7.3.</v>
      </c>
      <c r="D103" s="136" t="s">
        <v>149</v>
      </c>
      <c r="E103" s="181" t="s">
        <v>150</v>
      </c>
      <c r="F103" s="181"/>
      <c r="G103" s="181"/>
      <c r="H103" s="181"/>
      <c r="I103" s="181"/>
      <c r="J103" s="181"/>
      <c r="K103" s="181"/>
      <c r="L103" s="181"/>
      <c r="M103" s="181"/>
      <c r="N103" s="181"/>
      <c r="O103" s="24"/>
      <c r="P103" s="14"/>
      <c r="Q103" s="14"/>
      <c r="R103" s="140"/>
      <c r="S103" s="102" t="str">
        <f t="shared" si="17"/>
        <v/>
      </c>
      <c r="T103" s="176"/>
      <c r="U103" s="169"/>
      <c r="V103" s="49"/>
    </row>
    <row r="104" spans="1:22" ht="27" customHeight="1" x14ac:dyDescent="0.25">
      <c r="B104" s="68"/>
      <c r="C104" s="127" t="str">
        <f t="shared" si="13"/>
        <v>7.3.</v>
      </c>
      <c r="D104" s="136" t="s">
        <v>149</v>
      </c>
      <c r="E104" s="219" t="s">
        <v>151</v>
      </c>
      <c r="F104" s="220"/>
      <c r="G104" s="220"/>
      <c r="H104" s="220"/>
      <c r="I104" s="220"/>
      <c r="J104" s="220"/>
      <c r="K104" s="220"/>
      <c r="L104" s="221"/>
      <c r="M104" s="56"/>
      <c r="N104" s="56"/>
      <c r="O104" s="24"/>
      <c r="P104" s="14"/>
      <c r="Q104" s="14"/>
      <c r="R104" s="140"/>
      <c r="S104" s="102" t="str">
        <f t="shared" si="17"/>
        <v/>
      </c>
      <c r="T104" s="176"/>
      <c r="U104" s="169"/>
      <c r="V104" s="49"/>
    </row>
    <row r="105" spans="1:22" ht="37.5" customHeight="1" x14ac:dyDescent="0.25">
      <c r="A105" s="81"/>
      <c r="B105" s="68"/>
      <c r="C105" s="127" t="str">
        <f t="shared" si="13"/>
        <v>7.3.</v>
      </c>
      <c r="D105" s="136" t="s">
        <v>152</v>
      </c>
      <c r="E105" s="181" t="s">
        <v>153</v>
      </c>
      <c r="F105" s="181"/>
      <c r="G105" s="181"/>
      <c r="H105" s="181"/>
      <c r="I105" s="181"/>
      <c r="J105" s="181"/>
      <c r="K105" s="181"/>
      <c r="L105" s="181"/>
      <c r="M105" s="181"/>
      <c r="N105" s="181"/>
      <c r="O105" s="14"/>
      <c r="P105" s="14"/>
      <c r="Q105" s="14"/>
      <c r="R105" s="140"/>
      <c r="S105" s="102" t="str">
        <f t="shared" si="17"/>
        <v/>
      </c>
      <c r="T105" s="176"/>
      <c r="U105" s="169"/>
      <c r="V105" s="49"/>
    </row>
    <row r="106" spans="1:22" ht="36" customHeight="1" x14ac:dyDescent="0.25">
      <c r="B106" s="68"/>
      <c r="C106" s="127" t="str">
        <f t="shared" si="13"/>
        <v>7.3.</v>
      </c>
      <c r="D106" s="142" t="s">
        <v>154</v>
      </c>
      <c r="E106" s="181" t="s">
        <v>34</v>
      </c>
      <c r="F106" s="181"/>
      <c r="G106" s="181"/>
      <c r="H106" s="181"/>
      <c r="I106" s="181"/>
      <c r="J106" s="181"/>
      <c r="K106" s="181"/>
      <c r="L106" s="181"/>
      <c r="M106" s="181"/>
      <c r="N106" s="181"/>
      <c r="O106" s="23"/>
      <c r="P106" s="14"/>
      <c r="Q106" s="14"/>
      <c r="R106" s="140"/>
      <c r="S106" s="102" t="str">
        <f t="shared" si="17"/>
        <v/>
      </c>
      <c r="T106" s="176"/>
      <c r="U106" s="169"/>
      <c r="V106" s="49"/>
    </row>
    <row r="107" spans="1:22" ht="24.95" customHeight="1" x14ac:dyDescent="0.25">
      <c r="B107" s="70"/>
      <c r="C107" s="127" t="str">
        <f t="shared" si="13"/>
        <v>7.3.</v>
      </c>
      <c r="D107" s="142" t="s">
        <v>154</v>
      </c>
      <c r="E107" s="181" t="s">
        <v>155</v>
      </c>
      <c r="F107" s="181"/>
      <c r="G107" s="181"/>
      <c r="H107" s="181"/>
      <c r="I107" s="181"/>
      <c r="J107" s="181"/>
      <c r="K107" s="181"/>
      <c r="L107" s="181"/>
      <c r="M107" s="181"/>
      <c r="N107" s="181"/>
      <c r="O107" s="23"/>
      <c r="P107" s="14"/>
      <c r="Q107" s="14"/>
      <c r="R107" s="140"/>
      <c r="S107" s="102" t="str">
        <f t="shared" si="17"/>
        <v/>
      </c>
      <c r="T107" s="176"/>
      <c r="U107" s="169"/>
      <c r="V107" s="49"/>
    </row>
    <row r="108" spans="1:22" ht="36.6" customHeight="1" x14ac:dyDescent="0.25">
      <c r="A108" s="82"/>
      <c r="B108" s="68"/>
      <c r="C108" s="127" t="str">
        <f t="shared" si="13"/>
        <v>7.3.</v>
      </c>
      <c r="D108" s="142" t="s">
        <v>156</v>
      </c>
      <c r="E108" s="181" t="s">
        <v>157</v>
      </c>
      <c r="F108" s="181"/>
      <c r="G108" s="181"/>
      <c r="H108" s="181"/>
      <c r="I108" s="181"/>
      <c r="J108" s="181"/>
      <c r="K108" s="181"/>
      <c r="L108" s="181"/>
      <c r="M108" s="181"/>
      <c r="N108" s="181"/>
      <c r="O108" s="20"/>
      <c r="P108" s="14"/>
      <c r="Q108" s="14"/>
      <c r="R108" s="140"/>
      <c r="S108" s="102" t="str">
        <f t="shared" si="17"/>
        <v/>
      </c>
      <c r="T108" s="176"/>
      <c r="U108" s="169"/>
      <c r="V108" s="49"/>
    </row>
    <row r="109" spans="1:22" ht="54.95" customHeight="1" x14ac:dyDescent="0.25">
      <c r="B109" s="70"/>
      <c r="C109" s="127" t="str">
        <f t="shared" si="13"/>
        <v>7.3.</v>
      </c>
      <c r="D109" s="142" t="s">
        <v>156</v>
      </c>
      <c r="E109" s="181" t="s">
        <v>313</v>
      </c>
      <c r="F109" s="181"/>
      <c r="G109" s="181"/>
      <c r="H109" s="181"/>
      <c r="I109" s="181"/>
      <c r="J109" s="181"/>
      <c r="K109" s="181"/>
      <c r="L109" s="181"/>
      <c r="M109" s="181"/>
      <c r="N109" s="181"/>
      <c r="O109" s="22"/>
      <c r="P109" s="14"/>
      <c r="Q109" s="14"/>
      <c r="R109" s="140"/>
      <c r="S109" s="102" t="str">
        <f t="shared" si="17"/>
        <v/>
      </c>
      <c r="T109" s="176"/>
      <c r="U109" s="169"/>
      <c r="V109" s="49"/>
    </row>
    <row r="110" spans="1:22" ht="54.95" customHeight="1" x14ac:dyDescent="0.25">
      <c r="A110" s="81"/>
      <c r="B110" s="68"/>
      <c r="C110" s="127" t="str">
        <f t="shared" si="13"/>
        <v>7.3.</v>
      </c>
      <c r="D110" s="136" t="s">
        <v>158</v>
      </c>
      <c r="E110" s="181" t="s">
        <v>314</v>
      </c>
      <c r="F110" s="181"/>
      <c r="G110" s="181"/>
      <c r="H110" s="181"/>
      <c r="I110" s="181"/>
      <c r="J110" s="181"/>
      <c r="K110" s="181"/>
      <c r="L110" s="181"/>
      <c r="M110" s="181"/>
      <c r="N110" s="181"/>
      <c r="O110" s="14"/>
      <c r="P110" s="14"/>
      <c r="Q110" s="14"/>
      <c r="R110" s="140"/>
      <c r="S110" s="102" t="str">
        <f t="shared" si="17"/>
        <v/>
      </c>
      <c r="T110" s="176"/>
      <c r="U110" s="169"/>
      <c r="V110" s="49"/>
    </row>
    <row r="111" spans="1:22" ht="38.1" customHeight="1" x14ac:dyDescent="0.25">
      <c r="A111" s="83"/>
      <c r="B111" s="68"/>
      <c r="C111" s="127" t="str">
        <f t="shared" si="13"/>
        <v>7.3.</v>
      </c>
      <c r="D111" s="142" t="s">
        <v>159</v>
      </c>
      <c r="E111" s="181" t="s">
        <v>160</v>
      </c>
      <c r="F111" s="181"/>
      <c r="G111" s="181"/>
      <c r="H111" s="181"/>
      <c r="I111" s="181"/>
      <c r="J111" s="181"/>
      <c r="K111" s="181"/>
      <c r="L111" s="181"/>
      <c r="M111" s="181"/>
      <c r="N111" s="181"/>
      <c r="O111" s="20"/>
      <c r="P111" s="14"/>
      <c r="Q111" s="14"/>
      <c r="R111" s="140"/>
      <c r="S111" s="102" t="str">
        <f t="shared" si="17"/>
        <v/>
      </c>
      <c r="T111" s="176"/>
      <c r="U111" s="169"/>
      <c r="V111" s="49"/>
    </row>
    <row r="112" spans="1:22" ht="25.5" customHeight="1" x14ac:dyDescent="0.25">
      <c r="A112" s="83"/>
      <c r="B112" s="69"/>
      <c r="C112" s="127" t="str">
        <f t="shared" si="13"/>
        <v>7.3.</v>
      </c>
      <c r="D112" s="142" t="s">
        <v>159</v>
      </c>
      <c r="E112" s="219" t="s">
        <v>161</v>
      </c>
      <c r="F112" s="220"/>
      <c r="G112" s="220"/>
      <c r="H112" s="220"/>
      <c r="I112" s="220"/>
      <c r="J112" s="220"/>
      <c r="K112" s="220"/>
      <c r="L112" s="221"/>
      <c r="M112" s="56"/>
      <c r="N112" s="56"/>
      <c r="O112" s="20"/>
      <c r="P112" s="14"/>
      <c r="Q112" s="14"/>
      <c r="R112" s="140"/>
      <c r="S112" s="102" t="str">
        <f t="shared" si="17"/>
        <v/>
      </c>
      <c r="T112" s="176"/>
      <c r="U112" s="169"/>
      <c r="V112" s="49"/>
    </row>
    <row r="113" spans="1:22" ht="63" customHeight="1" x14ac:dyDescent="0.25">
      <c r="A113" s="83"/>
      <c r="B113" s="69"/>
      <c r="C113" s="127" t="str">
        <f t="shared" si="13"/>
        <v>7.3.</v>
      </c>
      <c r="D113" s="142" t="s">
        <v>159</v>
      </c>
      <c r="E113" s="219" t="s">
        <v>329</v>
      </c>
      <c r="F113" s="220"/>
      <c r="G113" s="220"/>
      <c r="H113" s="220"/>
      <c r="I113" s="220"/>
      <c r="J113" s="220"/>
      <c r="K113" s="220"/>
      <c r="L113" s="221"/>
      <c r="M113" s="56"/>
      <c r="N113" s="56"/>
      <c r="O113" s="20"/>
      <c r="P113" s="14"/>
      <c r="Q113" s="14"/>
      <c r="R113" s="140"/>
      <c r="S113" s="102" t="str">
        <f t="shared" si="17"/>
        <v/>
      </c>
      <c r="T113" s="176"/>
      <c r="U113" s="169"/>
      <c r="V113" s="49"/>
    </row>
    <row r="114" spans="1:22" ht="38.1" customHeight="1" x14ac:dyDescent="0.25">
      <c r="A114" s="83"/>
      <c r="B114" s="69"/>
      <c r="C114" s="127" t="str">
        <f t="shared" si="13"/>
        <v>7.3.</v>
      </c>
      <c r="D114" s="142" t="s">
        <v>159</v>
      </c>
      <c r="E114" s="181" t="s">
        <v>35</v>
      </c>
      <c r="F114" s="181"/>
      <c r="G114" s="181"/>
      <c r="H114" s="181"/>
      <c r="I114" s="181"/>
      <c r="J114" s="181"/>
      <c r="K114" s="181"/>
      <c r="L114" s="181"/>
      <c r="M114" s="181"/>
      <c r="N114" s="181"/>
      <c r="O114" s="20"/>
      <c r="P114" s="14"/>
      <c r="Q114" s="14"/>
      <c r="R114" s="140"/>
      <c r="S114" s="102" t="str">
        <f t="shared" si="17"/>
        <v/>
      </c>
      <c r="T114" s="176"/>
      <c r="U114" s="169"/>
      <c r="V114" s="49"/>
    </row>
    <row r="115" spans="1:22" ht="36.6" customHeight="1" x14ac:dyDescent="0.25">
      <c r="B115" s="70"/>
      <c r="C115" s="127" t="str">
        <f t="shared" si="13"/>
        <v>7.3.</v>
      </c>
      <c r="D115" s="142" t="s">
        <v>162</v>
      </c>
      <c r="E115" s="181" t="s">
        <v>163</v>
      </c>
      <c r="F115" s="181"/>
      <c r="G115" s="181"/>
      <c r="H115" s="181"/>
      <c r="I115" s="181"/>
      <c r="J115" s="181"/>
      <c r="K115" s="181"/>
      <c r="L115" s="181"/>
      <c r="M115" s="181"/>
      <c r="N115" s="181"/>
      <c r="O115" s="14"/>
      <c r="P115" s="14"/>
      <c r="Q115" s="14"/>
      <c r="R115" s="140"/>
      <c r="S115" s="102" t="str">
        <f t="shared" si="17"/>
        <v/>
      </c>
      <c r="T115" s="176"/>
      <c r="U115" s="169"/>
      <c r="V115" s="49"/>
    </row>
    <row r="116" spans="1:22" ht="40.5" customHeight="1" x14ac:dyDescent="0.25">
      <c r="B116" s="68"/>
      <c r="C116" s="127" t="str">
        <f t="shared" si="13"/>
        <v>7.3.</v>
      </c>
      <c r="D116" s="142" t="s">
        <v>162</v>
      </c>
      <c r="E116" s="181" t="s">
        <v>322</v>
      </c>
      <c r="F116" s="181"/>
      <c r="G116" s="181"/>
      <c r="H116" s="181"/>
      <c r="I116" s="181"/>
      <c r="J116" s="181"/>
      <c r="K116" s="181"/>
      <c r="L116" s="181"/>
      <c r="M116" s="181"/>
      <c r="N116" s="181"/>
      <c r="O116" s="14"/>
      <c r="P116" s="14"/>
      <c r="Q116" s="14"/>
      <c r="R116" s="140"/>
      <c r="S116" s="102" t="str">
        <f t="shared" si="17"/>
        <v/>
      </c>
      <c r="T116" s="176"/>
      <c r="U116" s="169"/>
      <c r="V116" s="49"/>
    </row>
    <row r="117" spans="1:22" ht="51" customHeight="1" x14ac:dyDescent="0.25">
      <c r="B117" s="70"/>
      <c r="C117" s="127" t="str">
        <f t="shared" si="13"/>
        <v>7.3.</v>
      </c>
      <c r="D117" s="143" t="s">
        <v>164</v>
      </c>
      <c r="E117" s="181" t="s">
        <v>165</v>
      </c>
      <c r="F117" s="181"/>
      <c r="G117" s="181"/>
      <c r="H117" s="181"/>
      <c r="I117" s="181"/>
      <c r="J117" s="181"/>
      <c r="K117" s="181"/>
      <c r="L117" s="181"/>
      <c r="M117" s="181"/>
      <c r="N117" s="181"/>
      <c r="O117" s="14"/>
      <c r="P117" s="14"/>
      <c r="Q117" s="14"/>
      <c r="R117" s="140"/>
      <c r="S117" s="102" t="str">
        <f t="shared" si="17"/>
        <v/>
      </c>
      <c r="T117" s="175"/>
      <c r="U117" s="169"/>
      <c r="V117" s="49"/>
    </row>
    <row r="118" spans="1:22" ht="25.35" customHeight="1" x14ac:dyDescent="0.25">
      <c r="B118" s="68"/>
      <c r="C118" s="127" t="str">
        <f t="shared" si="13"/>
        <v>7.4</v>
      </c>
      <c r="D118" s="199" t="s">
        <v>166</v>
      </c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179"/>
      <c r="P118" s="179"/>
      <c r="Q118" s="179"/>
      <c r="R118" s="180"/>
      <c r="S118" s="104"/>
      <c r="T118" s="191" t="str">
        <f>IF(COUNTBLANK(S119:S134)&gt;1,"",SUM(S119:S134))</f>
        <v/>
      </c>
      <c r="U118" s="169"/>
      <c r="V118" s="49"/>
    </row>
    <row r="119" spans="1:22" s="57" customFormat="1" ht="37.5" customHeight="1" x14ac:dyDescent="0.25">
      <c r="A119" s="84"/>
      <c r="B119" s="69"/>
      <c r="C119" s="127" t="str">
        <f t="shared" si="13"/>
        <v>7.4.</v>
      </c>
      <c r="D119" s="144" t="s">
        <v>167</v>
      </c>
      <c r="E119" s="187" t="s">
        <v>330</v>
      </c>
      <c r="F119" s="187"/>
      <c r="G119" s="187"/>
      <c r="H119" s="187"/>
      <c r="I119" s="187"/>
      <c r="J119" s="187"/>
      <c r="K119" s="187"/>
      <c r="L119" s="187"/>
      <c r="M119" s="187"/>
      <c r="N119" s="187"/>
      <c r="O119" s="14"/>
      <c r="P119" s="14"/>
      <c r="Q119" s="14"/>
      <c r="R119" s="140"/>
      <c r="S119" s="102" t="str">
        <f t="shared" ref="S119:S133" si="18" xml:space="preserve"> IF(R119&lt;&gt;"","No Aplica",IF(COUNTA(O119:Q119)=0,"", MAX(COUNTA(O119)*0,COUNTA(P119)*1,COUNTA(Q119)*2)))</f>
        <v/>
      </c>
      <c r="T119" s="192"/>
      <c r="U119" s="169"/>
      <c r="V119" s="66"/>
    </row>
    <row r="120" spans="1:22" s="57" customFormat="1" ht="35.1" customHeight="1" x14ac:dyDescent="0.25">
      <c r="A120" s="85"/>
      <c r="B120" s="68"/>
      <c r="C120" s="127" t="str">
        <f t="shared" si="13"/>
        <v>7.4.</v>
      </c>
      <c r="D120" s="144" t="s">
        <v>168</v>
      </c>
      <c r="E120" s="187" t="s">
        <v>331</v>
      </c>
      <c r="F120" s="187"/>
      <c r="G120" s="187"/>
      <c r="H120" s="187"/>
      <c r="I120" s="187"/>
      <c r="J120" s="187"/>
      <c r="K120" s="187"/>
      <c r="L120" s="187"/>
      <c r="M120" s="187"/>
      <c r="N120" s="187"/>
      <c r="O120" s="14"/>
      <c r="P120" s="14"/>
      <c r="Q120" s="14"/>
      <c r="R120" s="140"/>
      <c r="S120" s="102" t="str">
        <f t="shared" si="18"/>
        <v/>
      </c>
      <c r="T120" s="192"/>
      <c r="U120" s="169"/>
      <c r="V120" s="66"/>
    </row>
    <row r="121" spans="1:22" s="57" customFormat="1" ht="35.1" customHeight="1" x14ac:dyDescent="0.25">
      <c r="A121" s="84"/>
      <c r="B121" s="68"/>
      <c r="C121" s="127" t="str">
        <f t="shared" si="13"/>
        <v>7.4.</v>
      </c>
      <c r="D121" s="144" t="s">
        <v>168</v>
      </c>
      <c r="E121" s="187" t="s">
        <v>36</v>
      </c>
      <c r="F121" s="187"/>
      <c r="G121" s="187"/>
      <c r="H121" s="187"/>
      <c r="I121" s="187"/>
      <c r="J121" s="187"/>
      <c r="K121" s="187"/>
      <c r="L121" s="187"/>
      <c r="M121" s="187"/>
      <c r="N121" s="187"/>
      <c r="O121" s="14"/>
      <c r="P121" s="14"/>
      <c r="Q121" s="14"/>
      <c r="R121" s="140"/>
      <c r="S121" s="102" t="str">
        <f t="shared" si="18"/>
        <v/>
      </c>
      <c r="T121" s="192"/>
      <c r="U121" s="169"/>
      <c r="V121" s="66"/>
    </row>
    <row r="122" spans="1:22" s="57" customFormat="1" ht="49.5" customHeight="1" x14ac:dyDescent="0.25">
      <c r="A122" s="84"/>
      <c r="B122" s="68"/>
      <c r="C122" s="127" t="str">
        <f t="shared" si="13"/>
        <v>7.4.</v>
      </c>
      <c r="D122" s="144" t="s">
        <v>168</v>
      </c>
      <c r="E122" s="187" t="s">
        <v>335</v>
      </c>
      <c r="F122" s="187"/>
      <c r="G122" s="187"/>
      <c r="H122" s="187"/>
      <c r="I122" s="187"/>
      <c r="J122" s="187"/>
      <c r="K122" s="187"/>
      <c r="L122" s="187"/>
      <c r="M122" s="187"/>
      <c r="N122" s="187"/>
      <c r="O122" s="14"/>
      <c r="P122" s="14"/>
      <c r="Q122" s="14"/>
      <c r="R122" s="140"/>
      <c r="S122" s="102" t="str">
        <f t="shared" si="18"/>
        <v/>
      </c>
      <c r="T122" s="192"/>
      <c r="U122" s="169"/>
      <c r="V122" s="66"/>
    </row>
    <row r="123" spans="1:22" s="57" customFormat="1" ht="35.450000000000003" customHeight="1" x14ac:dyDescent="0.25">
      <c r="A123" s="84"/>
      <c r="B123" s="68"/>
      <c r="C123" s="127" t="str">
        <f t="shared" si="13"/>
        <v>7.4.</v>
      </c>
      <c r="D123" s="144" t="s">
        <v>169</v>
      </c>
      <c r="E123" s="201" t="s">
        <v>170</v>
      </c>
      <c r="F123" s="201"/>
      <c r="G123" s="201"/>
      <c r="H123" s="201"/>
      <c r="I123" s="201"/>
      <c r="J123" s="201"/>
      <c r="K123" s="201"/>
      <c r="L123" s="201"/>
      <c r="M123" s="201"/>
      <c r="N123" s="201"/>
      <c r="O123" s="23"/>
      <c r="P123" s="14"/>
      <c r="Q123" s="14"/>
      <c r="R123" s="140"/>
      <c r="S123" s="102" t="str">
        <f t="shared" si="18"/>
        <v/>
      </c>
      <c r="T123" s="192"/>
      <c r="U123" s="169"/>
      <c r="V123" s="66"/>
    </row>
    <row r="124" spans="1:22" s="57" customFormat="1" ht="26.1" customHeight="1" x14ac:dyDescent="0.25">
      <c r="A124" s="84"/>
      <c r="B124" s="69"/>
      <c r="C124" s="127" t="str">
        <f t="shared" si="13"/>
        <v>7.4.</v>
      </c>
      <c r="D124" s="144" t="s">
        <v>169</v>
      </c>
      <c r="E124" s="202" t="s">
        <v>171</v>
      </c>
      <c r="F124" s="203"/>
      <c r="G124" s="203"/>
      <c r="H124" s="203"/>
      <c r="I124" s="203"/>
      <c r="J124" s="203"/>
      <c r="K124" s="203"/>
      <c r="L124" s="204"/>
      <c r="M124" s="116"/>
      <c r="N124" s="116"/>
      <c r="O124" s="23"/>
      <c r="P124" s="14"/>
      <c r="Q124" s="14"/>
      <c r="R124" s="140"/>
      <c r="S124" s="102" t="str">
        <f t="shared" si="18"/>
        <v/>
      </c>
      <c r="T124" s="192"/>
      <c r="U124" s="169"/>
      <c r="V124" s="66"/>
    </row>
    <row r="125" spans="1:22" s="57" customFormat="1" ht="39" customHeight="1" x14ac:dyDescent="0.25">
      <c r="A125" s="84"/>
      <c r="B125" s="69"/>
      <c r="C125" s="127" t="str">
        <f t="shared" si="13"/>
        <v>7.4.</v>
      </c>
      <c r="D125" s="144" t="s">
        <v>169</v>
      </c>
      <c r="E125" s="201" t="s">
        <v>172</v>
      </c>
      <c r="F125" s="201"/>
      <c r="G125" s="201"/>
      <c r="H125" s="201"/>
      <c r="I125" s="201"/>
      <c r="J125" s="201"/>
      <c r="K125" s="201"/>
      <c r="L125" s="201"/>
      <c r="M125" s="201"/>
      <c r="N125" s="201"/>
      <c r="O125" s="14"/>
      <c r="P125" s="14"/>
      <c r="Q125" s="14"/>
      <c r="R125" s="140"/>
      <c r="S125" s="102" t="str">
        <f t="shared" si="18"/>
        <v/>
      </c>
      <c r="T125" s="192"/>
      <c r="U125" s="169"/>
      <c r="V125" s="66"/>
    </row>
    <row r="126" spans="1:22" s="57" customFormat="1" ht="39" customHeight="1" x14ac:dyDescent="0.25">
      <c r="A126" s="84"/>
      <c r="B126" s="69"/>
      <c r="C126" s="127" t="str">
        <f t="shared" si="13"/>
        <v>7.4.</v>
      </c>
      <c r="D126" s="144" t="s">
        <v>173</v>
      </c>
      <c r="E126" s="201" t="s">
        <v>174</v>
      </c>
      <c r="F126" s="201"/>
      <c r="G126" s="201"/>
      <c r="H126" s="201"/>
      <c r="I126" s="201"/>
      <c r="J126" s="201"/>
      <c r="K126" s="201"/>
      <c r="L126" s="201"/>
      <c r="M126" s="201"/>
      <c r="N126" s="201"/>
      <c r="O126" s="30"/>
      <c r="P126" s="14"/>
      <c r="Q126" s="14"/>
      <c r="R126" s="140"/>
      <c r="S126" s="102" t="str">
        <f t="shared" si="18"/>
        <v/>
      </c>
      <c r="T126" s="192"/>
      <c r="U126" s="169"/>
      <c r="V126" s="66"/>
    </row>
    <row r="127" spans="1:22" s="57" customFormat="1" ht="63" customHeight="1" x14ac:dyDescent="0.25">
      <c r="A127" s="84"/>
      <c r="B127" s="69"/>
      <c r="C127" s="127" t="str">
        <f t="shared" si="13"/>
        <v>7.4.</v>
      </c>
      <c r="D127" s="144" t="s">
        <v>173</v>
      </c>
      <c r="E127" s="205" t="s">
        <v>332</v>
      </c>
      <c r="F127" s="206"/>
      <c r="G127" s="206"/>
      <c r="H127" s="206"/>
      <c r="I127" s="206"/>
      <c r="J127" s="206"/>
      <c r="K127" s="206"/>
      <c r="L127" s="207"/>
      <c r="M127" s="58"/>
      <c r="N127" s="58"/>
      <c r="O127" s="30"/>
      <c r="P127" s="14"/>
      <c r="Q127" s="14"/>
      <c r="R127" s="140"/>
      <c r="S127" s="102" t="str">
        <f t="shared" si="18"/>
        <v/>
      </c>
      <c r="T127" s="192"/>
      <c r="U127" s="169"/>
      <c r="V127" s="66"/>
    </row>
    <row r="128" spans="1:22" s="57" customFormat="1" ht="68.45" customHeight="1" x14ac:dyDescent="0.25">
      <c r="A128" s="84"/>
      <c r="B128" s="68"/>
      <c r="C128" s="127" t="str">
        <f t="shared" si="13"/>
        <v>7.4.</v>
      </c>
      <c r="D128" s="144" t="s">
        <v>175</v>
      </c>
      <c r="E128" s="172" t="s">
        <v>316</v>
      </c>
      <c r="F128" s="172"/>
      <c r="G128" s="172"/>
      <c r="H128" s="172"/>
      <c r="I128" s="172"/>
      <c r="J128" s="172"/>
      <c r="K128" s="172"/>
      <c r="L128" s="172"/>
      <c r="M128" s="172"/>
      <c r="N128" s="172"/>
      <c r="O128" s="21"/>
      <c r="P128" s="14"/>
      <c r="Q128" s="14"/>
      <c r="R128" s="140"/>
      <c r="S128" s="102" t="str">
        <f t="shared" si="18"/>
        <v/>
      </c>
      <c r="T128" s="192"/>
      <c r="U128" s="169"/>
      <c r="V128" s="66"/>
    </row>
    <row r="129" spans="1:22" s="57" customFormat="1" ht="31.35" customHeight="1" x14ac:dyDescent="0.25">
      <c r="A129" s="84"/>
      <c r="B129" s="69"/>
      <c r="C129" s="127" t="str">
        <f t="shared" si="13"/>
        <v>7.4.</v>
      </c>
      <c r="D129" s="144" t="s">
        <v>175</v>
      </c>
      <c r="E129" s="205" t="s">
        <v>176</v>
      </c>
      <c r="F129" s="206"/>
      <c r="G129" s="206"/>
      <c r="H129" s="206"/>
      <c r="I129" s="206"/>
      <c r="J129" s="206"/>
      <c r="K129" s="206"/>
      <c r="L129" s="207"/>
      <c r="M129" s="52"/>
      <c r="N129" s="52"/>
      <c r="O129" s="23"/>
      <c r="P129" s="14"/>
      <c r="Q129" s="14"/>
      <c r="R129" s="140"/>
      <c r="S129" s="102" t="str">
        <f t="shared" si="18"/>
        <v/>
      </c>
      <c r="T129" s="192"/>
      <c r="U129" s="169"/>
      <c r="V129" s="66"/>
    </row>
    <row r="130" spans="1:22" s="57" customFormat="1" ht="21" customHeight="1" x14ac:dyDescent="0.25">
      <c r="A130" s="84"/>
      <c r="B130" s="68"/>
      <c r="C130" s="127" t="str">
        <f t="shared" si="13"/>
        <v>7.4.</v>
      </c>
      <c r="D130" s="145" t="s">
        <v>177</v>
      </c>
      <c r="E130" s="187" t="s">
        <v>38</v>
      </c>
      <c r="F130" s="187"/>
      <c r="G130" s="187"/>
      <c r="H130" s="187"/>
      <c r="I130" s="187"/>
      <c r="J130" s="187"/>
      <c r="K130" s="187"/>
      <c r="L130" s="187"/>
      <c r="M130" s="187"/>
      <c r="N130" s="187"/>
      <c r="O130" s="14"/>
      <c r="P130" s="14"/>
      <c r="Q130" s="14"/>
      <c r="R130" s="140"/>
      <c r="S130" s="102" t="str">
        <f t="shared" si="18"/>
        <v/>
      </c>
      <c r="T130" s="192"/>
      <c r="U130" s="169"/>
      <c r="V130" s="66"/>
    </row>
    <row r="131" spans="1:22" s="57" customFormat="1" ht="36.6" customHeight="1" x14ac:dyDescent="0.25">
      <c r="A131" s="84"/>
      <c r="B131" s="68"/>
      <c r="C131" s="127" t="str">
        <f t="shared" si="13"/>
        <v>7.4.</v>
      </c>
      <c r="D131" s="145" t="s">
        <v>178</v>
      </c>
      <c r="E131" s="187" t="s">
        <v>39</v>
      </c>
      <c r="F131" s="187"/>
      <c r="G131" s="187"/>
      <c r="H131" s="187"/>
      <c r="I131" s="187"/>
      <c r="J131" s="187"/>
      <c r="K131" s="187"/>
      <c r="L131" s="187"/>
      <c r="M131" s="187"/>
      <c r="N131" s="187"/>
      <c r="O131" s="14"/>
      <c r="P131" s="14"/>
      <c r="Q131" s="14"/>
      <c r="R131" s="140"/>
      <c r="S131" s="102" t="str">
        <f t="shared" si="18"/>
        <v/>
      </c>
      <c r="T131" s="192"/>
      <c r="U131" s="169"/>
      <c r="V131" s="66"/>
    </row>
    <row r="132" spans="1:22" s="57" customFormat="1" ht="24.95" customHeight="1" x14ac:dyDescent="0.25">
      <c r="A132" s="84"/>
      <c r="B132" s="68"/>
      <c r="C132" s="127" t="str">
        <f t="shared" si="13"/>
        <v>7.4.</v>
      </c>
      <c r="D132" s="145" t="s">
        <v>179</v>
      </c>
      <c r="E132" s="172" t="s">
        <v>40</v>
      </c>
      <c r="F132" s="172"/>
      <c r="G132" s="172"/>
      <c r="H132" s="172"/>
      <c r="I132" s="172"/>
      <c r="J132" s="172"/>
      <c r="K132" s="172"/>
      <c r="L132" s="172"/>
      <c r="M132" s="172"/>
      <c r="N132" s="172"/>
      <c r="O132" s="14"/>
      <c r="P132" s="14"/>
      <c r="Q132" s="14"/>
      <c r="R132" s="140"/>
      <c r="S132" s="102" t="str">
        <f t="shared" si="18"/>
        <v/>
      </c>
      <c r="T132" s="192"/>
      <c r="U132" s="169"/>
      <c r="V132" s="66"/>
    </row>
    <row r="133" spans="1:22" s="57" customFormat="1" ht="27" customHeight="1" x14ac:dyDescent="0.25">
      <c r="A133" s="84"/>
      <c r="B133" s="68"/>
      <c r="C133" s="127" t="str">
        <f t="shared" si="13"/>
        <v>7.4.</v>
      </c>
      <c r="D133" s="145" t="s">
        <v>180</v>
      </c>
      <c r="E133" s="187" t="s">
        <v>37</v>
      </c>
      <c r="F133" s="187"/>
      <c r="G133" s="187"/>
      <c r="H133" s="187"/>
      <c r="I133" s="187"/>
      <c r="J133" s="187"/>
      <c r="K133" s="187"/>
      <c r="L133" s="187"/>
      <c r="M133" s="187"/>
      <c r="N133" s="187"/>
      <c r="O133" s="14"/>
      <c r="P133" s="14"/>
      <c r="Q133" s="14"/>
      <c r="R133" s="140"/>
      <c r="S133" s="102" t="str">
        <f t="shared" si="18"/>
        <v/>
      </c>
      <c r="T133" s="193"/>
      <c r="U133" s="169"/>
      <c r="V133" s="66"/>
    </row>
    <row r="134" spans="1:22" ht="25.35" customHeight="1" x14ac:dyDescent="0.25">
      <c r="B134" s="68"/>
      <c r="C134" s="127" t="str">
        <f t="shared" si="13"/>
        <v>7.5</v>
      </c>
      <c r="D134" s="199" t="s">
        <v>181</v>
      </c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179"/>
      <c r="P134" s="179"/>
      <c r="Q134" s="179"/>
      <c r="R134" s="180"/>
      <c r="S134" s="104"/>
      <c r="T134" s="174" t="str">
        <f>IF(COUNTBLANK(S135:S136)&gt;1,"",SUM(S135:S136))</f>
        <v/>
      </c>
      <c r="U134" s="169"/>
      <c r="V134" s="49"/>
    </row>
    <row r="135" spans="1:22" s="57" customFormat="1" ht="164.45" customHeight="1" x14ac:dyDescent="0.25">
      <c r="A135" s="84"/>
      <c r="B135" s="70"/>
      <c r="C135" s="127" t="str">
        <f t="shared" si="13"/>
        <v>7.5.</v>
      </c>
      <c r="D135" s="146" t="s">
        <v>285</v>
      </c>
      <c r="E135" s="187" t="s">
        <v>315</v>
      </c>
      <c r="F135" s="187"/>
      <c r="G135" s="187"/>
      <c r="H135" s="187"/>
      <c r="I135" s="187"/>
      <c r="J135" s="187"/>
      <c r="K135" s="187"/>
      <c r="L135" s="187"/>
      <c r="M135" s="187"/>
      <c r="N135" s="187"/>
      <c r="O135" s="27"/>
      <c r="P135" s="14"/>
      <c r="Q135" s="14"/>
      <c r="R135" s="140"/>
      <c r="S135" s="102" t="str">
        <f xml:space="preserve"> IF(R135&lt;&gt;"","No Aplica",IF(COUNTA(O135:Q135)=0,"", MAX(COUNTA(O135)*0,COUNTA(P135)*1,COUNTA(Q135)*2)))</f>
        <v/>
      </c>
      <c r="T135" s="175"/>
      <c r="U135" s="169"/>
      <c r="V135" s="66"/>
    </row>
    <row r="136" spans="1:22" ht="25.35" customHeight="1" x14ac:dyDescent="0.25">
      <c r="B136" s="68"/>
      <c r="C136" s="127" t="str">
        <f t="shared" si="13"/>
        <v>7.6</v>
      </c>
      <c r="D136" s="199" t="s">
        <v>182</v>
      </c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179"/>
      <c r="P136" s="179"/>
      <c r="Q136" s="179"/>
      <c r="R136" s="180"/>
      <c r="S136" s="101"/>
      <c r="T136" s="191" t="str">
        <f>IF(COUNTBLANK(S137:S143)&gt;1,"",SUM(S137:S143))</f>
        <v/>
      </c>
      <c r="U136" s="169"/>
      <c r="V136" s="49"/>
    </row>
    <row r="137" spans="1:22" s="57" customFormat="1" ht="54.95" customHeight="1" x14ac:dyDescent="0.25">
      <c r="A137" s="84"/>
      <c r="B137" s="68"/>
      <c r="C137" s="127" t="str">
        <f t="shared" si="13"/>
        <v>7.6.</v>
      </c>
      <c r="D137" s="136" t="s">
        <v>183</v>
      </c>
      <c r="E137" s="172" t="s">
        <v>42</v>
      </c>
      <c r="F137" s="172"/>
      <c r="G137" s="172"/>
      <c r="H137" s="172"/>
      <c r="I137" s="172"/>
      <c r="J137" s="172"/>
      <c r="K137" s="172"/>
      <c r="L137" s="172"/>
      <c r="M137" s="172"/>
      <c r="N137" s="172"/>
      <c r="O137" s="14"/>
      <c r="P137" s="14"/>
      <c r="Q137" s="14"/>
      <c r="R137" s="140"/>
      <c r="S137" s="102" t="str">
        <f t="shared" ref="S137:S142" si="19" xml:space="preserve"> IF(R137&lt;&gt;"","No Aplica",IF(COUNTA(O137:Q137)=0,"", MAX(COUNTA(O137)*0,COUNTA(P137)*1,COUNTA(Q137)*2)))</f>
        <v/>
      </c>
      <c r="T137" s="192"/>
      <c r="U137" s="169"/>
      <c r="V137" s="66"/>
    </row>
    <row r="138" spans="1:22" s="57" customFormat="1" ht="57" customHeight="1" x14ac:dyDescent="0.25">
      <c r="A138" s="84"/>
      <c r="B138" s="68"/>
      <c r="C138" s="127" t="str">
        <f t="shared" si="13"/>
        <v>7.6.</v>
      </c>
      <c r="D138" s="136" t="s">
        <v>184</v>
      </c>
      <c r="E138" s="172" t="s">
        <v>185</v>
      </c>
      <c r="F138" s="172"/>
      <c r="G138" s="172"/>
      <c r="H138" s="172"/>
      <c r="I138" s="172"/>
      <c r="J138" s="172"/>
      <c r="K138" s="172"/>
      <c r="L138" s="172"/>
      <c r="M138" s="172"/>
      <c r="N138" s="172"/>
      <c r="O138" s="14"/>
      <c r="P138" s="14"/>
      <c r="Q138" s="14"/>
      <c r="R138" s="140"/>
      <c r="S138" s="102" t="str">
        <f t="shared" si="19"/>
        <v/>
      </c>
      <c r="T138" s="192"/>
      <c r="U138" s="169"/>
      <c r="V138" s="66"/>
    </row>
    <row r="139" spans="1:22" s="57" customFormat="1" ht="34.5" customHeight="1" x14ac:dyDescent="0.25">
      <c r="A139" s="84"/>
      <c r="B139" s="68"/>
      <c r="C139" s="127" t="str">
        <f t="shared" ref="C139:C189" si="20">IF(LEFT(D139,1)="§",RIGHT(LEFT(D139,4),3)&amp;".",LEFT(D139,3))</f>
        <v>7.6.</v>
      </c>
      <c r="D139" s="136" t="s">
        <v>184</v>
      </c>
      <c r="E139" s="184" t="s">
        <v>41</v>
      </c>
      <c r="F139" s="184"/>
      <c r="G139" s="184"/>
      <c r="H139" s="184"/>
      <c r="I139" s="184"/>
      <c r="J139" s="184"/>
      <c r="K139" s="184"/>
      <c r="L139" s="184"/>
      <c r="M139" s="184"/>
      <c r="N139" s="184"/>
      <c r="O139" s="14"/>
      <c r="P139" s="14"/>
      <c r="Q139" s="14"/>
      <c r="R139" s="140"/>
      <c r="S139" s="102" t="str">
        <f t="shared" si="19"/>
        <v/>
      </c>
      <c r="T139" s="192"/>
      <c r="U139" s="169"/>
      <c r="V139" s="66"/>
    </row>
    <row r="140" spans="1:22" s="57" customFormat="1" ht="66.95" customHeight="1" x14ac:dyDescent="0.25">
      <c r="A140" s="84"/>
      <c r="B140" s="68"/>
      <c r="C140" s="127" t="str">
        <f t="shared" si="20"/>
        <v>7.6.</v>
      </c>
      <c r="D140" s="147" t="s">
        <v>184</v>
      </c>
      <c r="E140" s="172" t="s">
        <v>186</v>
      </c>
      <c r="F140" s="172"/>
      <c r="G140" s="172"/>
      <c r="H140" s="172"/>
      <c r="I140" s="172"/>
      <c r="J140" s="172"/>
      <c r="K140" s="172"/>
      <c r="L140" s="172"/>
      <c r="M140" s="172"/>
      <c r="N140" s="172"/>
      <c r="O140" s="14"/>
      <c r="P140" s="14"/>
      <c r="Q140" s="14"/>
      <c r="R140" s="140"/>
      <c r="S140" s="102" t="str">
        <f t="shared" si="19"/>
        <v/>
      </c>
      <c r="T140" s="192"/>
      <c r="U140" s="169"/>
      <c r="V140" s="66"/>
    </row>
    <row r="141" spans="1:22" ht="34.5" customHeight="1" x14ac:dyDescent="0.25">
      <c r="A141" s="86"/>
      <c r="B141" s="72"/>
      <c r="C141" s="128" t="str">
        <f t="shared" si="20"/>
        <v>7.6.</v>
      </c>
      <c r="D141" s="148" t="s">
        <v>187</v>
      </c>
      <c r="E141" s="172" t="s">
        <v>333</v>
      </c>
      <c r="F141" s="172"/>
      <c r="G141" s="172"/>
      <c r="H141" s="172"/>
      <c r="I141" s="172"/>
      <c r="J141" s="172"/>
      <c r="K141" s="172"/>
      <c r="L141" s="172"/>
      <c r="M141" s="172"/>
      <c r="N141" s="172"/>
      <c r="O141" s="15"/>
      <c r="P141" s="31"/>
      <c r="Q141" s="14"/>
      <c r="R141" s="138"/>
      <c r="S141" s="102" t="str">
        <f t="shared" si="19"/>
        <v/>
      </c>
      <c r="T141" s="192"/>
      <c r="U141" s="169"/>
      <c r="V141" s="49"/>
    </row>
    <row r="142" spans="1:22" ht="34.5" customHeight="1" x14ac:dyDescent="0.25">
      <c r="A142" s="86"/>
      <c r="B142" s="73"/>
      <c r="C142" s="128" t="str">
        <f t="shared" si="20"/>
        <v>7.6.</v>
      </c>
      <c r="D142" s="149" t="s">
        <v>188</v>
      </c>
      <c r="E142" s="190" t="s">
        <v>189</v>
      </c>
      <c r="F142" s="190"/>
      <c r="G142" s="190"/>
      <c r="H142" s="190"/>
      <c r="I142" s="190"/>
      <c r="J142" s="190"/>
      <c r="K142" s="190"/>
      <c r="L142" s="190"/>
      <c r="M142" s="59"/>
      <c r="N142" s="60"/>
      <c r="O142" s="118"/>
      <c r="P142" s="32"/>
      <c r="Q142" s="14"/>
      <c r="R142" s="150"/>
      <c r="S142" s="102" t="str">
        <f t="shared" si="19"/>
        <v/>
      </c>
      <c r="T142" s="193"/>
      <c r="U142" s="169"/>
      <c r="V142" s="49"/>
    </row>
    <row r="143" spans="1:22" ht="25.35" customHeight="1" x14ac:dyDescent="0.25">
      <c r="B143" s="74"/>
      <c r="C143" s="129" t="str">
        <f t="shared" si="20"/>
        <v>7.7</v>
      </c>
      <c r="D143" s="232" t="s">
        <v>190</v>
      </c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185"/>
      <c r="P143" s="185"/>
      <c r="Q143" s="185"/>
      <c r="R143" s="186"/>
      <c r="S143" s="106"/>
      <c r="T143" s="174" t="str">
        <f>IF(COUNTBLANK(S144:S145)&gt;1,"",SUM(S144:S145))</f>
        <v/>
      </c>
      <c r="U143" s="169"/>
      <c r="V143" s="49"/>
    </row>
    <row r="144" spans="1:22" ht="38.1" customHeight="1" x14ac:dyDescent="0.25">
      <c r="B144" s="68"/>
      <c r="C144" s="127" t="str">
        <f t="shared" si="20"/>
        <v>7.7.</v>
      </c>
      <c r="D144" s="136" t="s">
        <v>191</v>
      </c>
      <c r="E144" s="172" t="s">
        <v>298</v>
      </c>
      <c r="F144" s="172"/>
      <c r="G144" s="172"/>
      <c r="H144" s="172"/>
      <c r="I144" s="172"/>
      <c r="J144" s="172"/>
      <c r="K144" s="172"/>
      <c r="L144" s="172"/>
      <c r="M144" s="172"/>
      <c r="N144" s="172"/>
      <c r="O144" s="14"/>
      <c r="P144" s="14"/>
      <c r="Q144" s="14"/>
      <c r="R144" s="140"/>
      <c r="S144" s="102" t="str">
        <f xml:space="preserve"> IF(R144&lt;&gt;"","No Aplica",IF(COUNTA(O144:Q144)=0,"", MAX(COUNTA(O144)*0,COUNTA(P144)*1,COUNTA(Q144)*2)))</f>
        <v/>
      </c>
      <c r="T144" s="175"/>
      <c r="U144" s="169"/>
      <c r="V144" s="49"/>
    </row>
    <row r="145" spans="1:22" ht="25.35" customHeight="1" x14ac:dyDescent="0.25">
      <c r="B145" s="68"/>
      <c r="C145" s="127" t="str">
        <f t="shared" si="20"/>
        <v>7.8</v>
      </c>
      <c r="D145" s="199" t="s">
        <v>192</v>
      </c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179"/>
      <c r="P145" s="179"/>
      <c r="Q145" s="179"/>
      <c r="R145" s="180"/>
      <c r="S145" s="104"/>
      <c r="T145" s="174" t="str">
        <f>IF(COUNTBLANK(S146:S147)&gt;1,"",SUM(S146:S147))</f>
        <v/>
      </c>
      <c r="U145" s="169"/>
      <c r="V145" s="49"/>
    </row>
    <row r="146" spans="1:22" ht="47.1" customHeight="1" x14ac:dyDescent="0.25">
      <c r="B146" s="68"/>
      <c r="C146" s="127" t="str">
        <f t="shared" si="20"/>
        <v>7.8.</v>
      </c>
      <c r="D146" s="136" t="s">
        <v>193</v>
      </c>
      <c r="E146" s="198" t="s">
        <v>299</v>
      </c>
      <c r="F146" s="198"/>
      <c r="G146" s="198"/>
      <c r="H146" s="198"/>
      <c r="I146" s="198"/>
      <c r="J146" s="198"/>
      <c r="K146" s="198"/>
      <c r="L146" s="198"/>
      <c r="M146" s="198"/>
      <c r="N146" s="198"/>
      <c r="O146" s="14"/>
      <c r="P146" s="14"/>
      <c r="Q146" s="14"/>
      <c r="R146" s="140"/>
      <c r="S146" s="102" t="str">
        <f xml:space="preserve"> IF(R146&lt;&gt;"","No Aplica",IF(COUNTA(O146:Q146)=0,"", MAX(COUNTA(O146)*0,COUNTA(P146)*1,COUNTA(Q146)*2)))</f>
        <v/>
      </c>
      <c r="T146" s="175"/>
      <c r="U146" s="197"/>
      <c r="V146" s="49"/>
    </row>
    <row r="147" spans="1:22" ht="37.5" customHeight="1" x14ac:dyDescent="0.4">
      <c r="B147" s="68"/>
      <c r="C147" s="127" t="str">
        <f t="shared" si="20"/>
        <v xml:space="preserve">8. </v>
      </c>
      <c r="D147" s="217" t="s">
        <v>194</v>
      </c>
      <c r="E147" s="218"/>
      <c r="F147" s="218"/>
      <c r="G147" s="218"/>
      <c r="H147" s="218"/>
      <c r="I147" s="218"/>
      <c r="J147" s="218"/>
      <c r="K147" s="218"/>
      <c r="L147" s="218"/>
      <c r="M147" s="218"/>
      <c r="N147" s="218"/>
      <c r="O147" s="177"/>
      <c r="P147" s="177"/>
      <c r="Q147" s="177"/>
      <c r="R147" s="178"/>
      <c r="S147" s="105"/>
      <c r="T147" s="62"/>
      <c r="U147" s="173" t="str">
        <f>IF(COUNTBLANK(T148:T182)&gt;(ROW(T182)-ROW(T148)-9+1),"",SUM(T148:T182))</f>
        <v/>
      </c>
      <c r="V147" s="49"/>
    </row>
    <row r="148" spans="1:22" ht="25.35" customHeight="1" x14ac:dyDescent="0.25">
      <c r="B148" s="68"/>
      <c r="C148" s="127" t="str">
        <f t="shared" si="20"/>
        <v>8.1</v>
      </c>
      <c r="D148" s="199" t="s">
        <v>195</v>
      </c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177"/>
      <c r="P148" s="177"/>
      <c r="Q148" s="177"/>
      <c r="R148" s="178"/>
      <c r="S148" s="105"/>
      <c r="T148" s="174" t="str">
        <f>IF(COUNTBLANK(S149:S150)&gt;1,"",SUM(S149:S150))</f>
        <v/>
      </c>
      <c r="U148" s="169"/>
      <c r="V148" s="49"/>
    </row>
    <row r="149" spans="1:22" ht="37.5" customHeight="1" x14ac:dyDescent="0.25">
      <c r="A149" s="83"/>
      <c r="B149" s="69"/>
      <c r="C149" s="127" t="str">
        <f t="shared" si="20"/>
        <v>8.1.</v>
      </c>
      <c r="D149" s="136" t="s">
        <v>196</v>
      </c>
      <c r="E149" s="172" t="s">
        <v>197</v>
      </c>
      <c r="F149" s="172"/>
      <c r="G149" s="172"/>
      <c r="H149" s="172"/>
      <c r="I149" s="172"/>
      <c r="J149" s="172"/>
      <c r="K149" s="172"/>
      <c r="L149" s="172"/>
      <c r="M149" s="172"/>
      <c r="N149" s="172"/>
      <c r="O149" s="20"/>
      <c r="P149" s="14"/>
      <c r="Q149" s="14"/>
      <c r="R149" s="140"/>
      <c r="S149" s="102" t="str">
        <f xml:space="preserve"> IF(R149&lt;&gt;"","No Aplica",IF(COUNTA(O149:Q149)=0,"", MAX(COUNTA(O149)*0,COUNTA(P149)*1,COUNTA(Q149)*2)))</f>
        <v/>
      </c>
      <c r="T149" s="175"/>
      <c r="U149" s="169"/>
      <c r="V149" s="49"/>
    </row>
    <row r="150" spans="1:22" ht="25.35" customHeight="1" x14ac:dyDescent="0.25">
      <c r="B150" s="68"/>
      <c r="C150" s="127" t="str">
        <f t="shared" si="20"/>
        <v>8.2</v>
      </c>
      <c r="D150" s="199" t="s">
        <v>198</v>
      </c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179"/>
      <c r="P150" s="179"/>
      <c r="Q150" s="179"/>
      <c r="R150" s="180"/>
      <c r="S150" s="104"/>
      <c r="T150" s="174" t="str">
        <f>IF(COUNTBLANK(S151:S152)&gt;1,"",SUM(S151:S152))</f>
        <v/>
      </c>
      <c r="U150" s="169"/>
      <c r="V150" s="49"/>
    </row>
    <row r="151" spans="1:22" ht="41.1" customHeight="1" x14ac:dyDescent="0.25">
      <c r="B151" s="69"/>
      <c r="C151" s="127" t="str">
        <f t="shared" si="20"/>
        <v>8.2.</v>
      </c>
      <c r="D151" s="141" t="s">
        <v>199</v>
      </c>
      <c r="E151" s="172" t="s">
        <v>200</v>
      </c>
      <c r="F151" s="231"/>
      <c r="G151" s="231"/>
      <c r="H151" s="231"/>
      <c r="I151" s="231"/>
      <c r="J151" s="231"/>
      <c r="K151" s="231"/>
      <c r="L151" s="231"/>
      <c r="M151" s="231"/>
      <c r="N151" s="231"/>
      <c r="O151" s="14"/>
      <c r="P151" s="14"/>
      <c r="Q151" s="14"/>
      <c r="R151" s="140"/>
      <c r="S151" s="102" t="str">
        <f xml:space="preserve"> IF(R151&lt;&gt;"","No Aplica",IF(COUNTA(O151:Q151)=0,"", MAX(COUNTA(O151)*0,COUNTA(P151)*1,COUNTA(Q151)*2)))</f>
        <v/>
      </c>
      <c r="T151" s="175"/>
      <c r="U151" s="169"/>
      <c r="V151" s="49"/>
    </row>
    <row r="152" spans="1:22" ht="25.35" customHeight="1" x14ac:dyDescent="0.25">
      <c r="B152" s="68"/>
      <c r="C152" s="127" t="str">
        <f t="shared" si="20"/>
        <v>8.3</v>
      </c>
      <c r="D152" s="199" t="s">
        <v>201</v>
      </c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179"/>
      <c r="P152" s="179"/>
      <c r="Q152" s="179"/>
      <c r="R152" s="180"/>
      <c r="S152" s="104"/>
      <c r="T152" s="174" t="str">
        <f>IF(COUNTBLANK(S153:S157)&gt;1,"",SUM(S153:S157))</f>
        <v/>
      </c>
      <c r="U152" s="169"/>
      <c r="V152" s="49"/>
    </row>
    <row r="153" spans="1:22" ht="38.450000000000003" customHeight="1" x14ac:dyDescent="0.25">
      <c r="B153" s="68"/>
      <c r="C153" s="127" t="str">
        <f t="shared" si="20"/>
        <v>8.3.</v>
      </c>
      <c r="D153" s="136" t="s">
        <v>202</v>
      </c>
      <c r="E153" s="172" t="s">
        <v>203</v>
      </c>
      <c r="F153" s="172"/>
      <c r="G153" s="172"/>
      <c r="H153" s="172"/>
      <c r="I153" s="172"/>
      <c r="J153" s="172"/>
      <c r="K153" s="172"/>
      <c r="L153" s="172"/>
      <c r="M153" s="172"/>
      <c r="N153" s="172"/>
      <c r="O153" s="14"/>
      <c r="P153" s="14"/>
      <c r="Q153" s="14"/>
      <c r="R153" s="140"/>
      <c r="S153" s="102" t="str">
        <f xml:space="preserve"> IF(R153&lt;&gt;"","No Aplica",IF(COUNTA(O153:Q153)=0,"", MAX(COUNTA(O153)*0,COUNTA(P153)*1,COUNTA(Q153)*2)))</f>
        <v/>
      </c>
      <c r="T153" s="176"/>
      <c r="U153" s="169"/>
      <c r="V153" s="49"/>
    </row>
    <row r="154" spans="1:22" ht="22.5" customHeight="1" x14ac:dyDescent="0.25">
      <c r="B154" s="68"/>
      <c r="C154" s="127" t="str">
        <f t="shared" si="20"/>
        <v>8.3.</v>
      </c>
      <c r="D154" s="136" t="s">
        <v>204</v>
      </c>
      <c r="E154" s="172" t="s">
        <v>11</v>
      </c>
      <c r="F154" s="172"/>
      <c r="G154" s="172"/>
      <c r="H154" s="172"/>
      <c r="I154" s="172"/>
      <c r="J154" s="172"/>
      <c r="K154" s="172"/>
      <c r="L154" s="172"/>
      <c r="M154" s="172"/>
      <c r="N154" s="172"/>
      <c r="O154" s="14"/>
      <c r="P154" s="14"/>
      <c r="Q154" s="14"/>
      <c r="R154" s="140"/>
      <c r="S154" s="102" t="str">
        <f t="shared" ref="S154:S156" si="21" xml:space="preserve"> IF(R154&lt;&gt;"","No Aplica",IF(COUNTA(O154:Q154)=0,"", MAX(COUNTA(O154)*0,COUNTA(P154)*1,COUNTA(Q154)*2)))</f>
        <v/>
      </c>
      <c r="T154" s="176"/>
      <c r="U154" s="169"/>
      <c r="V154" s="49"/>
    </row>
    <row r="155" spans="1:22" ht="117.6" customHeight="1" x14ac:dyDescent="0.25">
      <c r="B155" s="70"/>
      <c r="C155" s="127" t="str">
        <f t="shared" si="20"/>
        <v>8.3.</v>
      </c>
      <c r="D155" s="136" t="s">
        <v>204</v>
      </c>
      <c r="E155" s="172" t="s">
        <v>336</v>
      </c>
      <c r="F155" s="172"/>
      <c r="G155" s="172"/>
      <c r="H155" s="172"/>
      <c r="I155" s="172"/>
      <c r="J155" s="172"/>
      <c r="K155" s="172"/>
      <c r="L155" s="172"/>
      <c r="M155" s="172"/>
      <c r="N155" s="172"/>
      <c r="O155" s="27"/>
      <c r="P155" s="14"/>
      <c r="Q155" s="14"/>
      <c r="R155" s="140"/>
      <c r="S155" s="102" t="str">
        <f t="shared" si="21"/>
        <v/>
      </c>
      <c r="T155" s="176"/>
      <c r="U155" s="169"/>
      <c r="V155" s="49"/>
    </row>
    <row r="156" spans="1:22" ht="39" customHeight="1" x14ac:dyDescent="0.25">
      <c r="B156" s="68"/>
      <c r="C156" s="127" t="str">
        <f t="shared" si="20"/>
        <v>8.3.</v>
      </c>
      <c r="D156" s="136" t="s">
        <v>204</v>
      </c>
      <c r="E156" s="172" t="s">
        <v>12</v>
      </c>
      <c r="F156" s="172"/>
      <c r="G156" s="172"/>
      <c r="H156" s="172"/>
      <c r="I156" s="172"/>
      <c r="J156" s="172"/>
      <c r="K156" s="172"/>
      <c r="L156" s="172"/>
      <c r="M156" s="172"/>
      <c r="N156" s="172"/>
      <c r="O156" s="14"/>
      <c r="P156" s="14"/>
      <c r="Q156" s="14"/>
      <c r="R156" s="140"/>
      <c r="S156" s="102" t="str">
        <f t="shared" si="21"/>
        <v/>
      </c>
      <c r="T156" s="176"/>
      <c r="U156" s="169"/>
      <c r="V156" s="49"/>
    </row>
    <row r="157" spans="1:22" ht="25.35" customHeight="1" x14ac:dyDescent="0.25">
      <c r="B157" s="68"/>
      <c r="C157" s="127" t="str">
        <f t="shared" si="20"/>
        <v>8.4</v>
      </c>
      <c r="D157" s="199" t="s">
        <v>205</v>
      </c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179"/>
      <c r="P157" s="179"/>
      <c r="Q157" s="179"/>
      <c r="R157" s="180"/>
      <c r="S157" s="104"/>
      <c r="T157" s="174" t="str">
        <f>IF(COUNTBLANK(S158:S161)&gt;1,"",SUM(S158:S161))</f>
        <v/>
      </c>
      <c r="U157" s="169"/>
      <c r="V157" s="49"/>
    </row>
    <row r="158" spans="1:22" ht="35.450000000000003" customHeight="1" x14ac:dyDescent="0.25">
      <c r="A158" s="81"/>
      <c r="B158" s="68"/>
      <c r="C158" s="127" t="str">
        <f t="shared" si="20"/>
        <v>8.4.</v>
      </c>
      <c r="D158" s="136" t="s">
        <v>206</v>
      </c>
      <c r="E158" s="172" t="s">
        <v>300</v>
      </c>
      <c r="F158" s="172"/>
      <c r="G158" s="172"/>
      <c r="H158" s="172"/>
      <c r="I158" s="172"/>
      <c r="J158" s="172"/>
      <c r="K158" s="172"/>
      <c r="L158" s="172"/>
      <c r="M158" s="172"/>
      <c r="N158" s="172"/>
      <c r="O158" s="14"/>
      <c r="P158" s="14"/>
      <c r="Q158" s="14"/>
      <c r="R158" s="140"/>
      <c r="S158" s="102" t="str">
        <f t="shared" ref="S158:S160" si="22" xml:space="preserve"> IF(R158&lt;&gt;"","No Aplica",IF(COUNTA(O158:Q158)=0,"", MAX(COUNTA(O158)*0,COUNTA(P158)*1,COUNTA(Q158)*2)))</f>
        <v/>
      </c>
      <c r="T158" s="176"/>
      <c r="U158" s="169"/>
      <c r="V158" s="49"/>
    </row>
    <row r="159" spans="1:22" ht="39.6" customHeight="1" x14ac:dyDescent="0.25">
      <c r="A159" s="81"/>
      <c r="B159" s="68"/>
      <c r="C159" s="127" t="str">
        <f t="shared" si="20"/>
        <v>8.4.</v>
      </c>
      <c r="D159" s="136" t="s">
        <v>206</v>
      </c>
      <c r="E159" s="172" t="s">
        <v>207</v>
      </c>
      <c r="F159" s="172"/>
      <c r="G159" s="172"/>
      <c r="H159" s="172"/>
      <c r="I159" s="172"/>
      <c r="J159" s="172"/>
      <c r="K159" s="172"/>
      <c r="L159" s="172"/>
      <c r="M159" s="172"/>
      <c r="N159" s="172"/>
      <c r="O159" s="14"/>
      <c r="P159" s="14"/>
      <c r="Q159" s="14"/>
      <c r="R159" s="140"/>
      <c r="S159" s="102" t="str">
        <f t="shared" si="22"/>
        <v/>
      </c>
      <c r="T159" s="176"/>
      <c r="U159" s="169"/>
      <c r="V159" s="49"/>
    </row>
    <row r="160" spans="1:22" ht="35.450000000000003" customHeight="1" x14ac:dyDescent="0.25">
      <c r="B160" s="68"/>
      <c r="C160" s="127" t="str">
        <f t="shared" si="20"/>
        <v>8.4.</v>
      </c>
      <c r="D160" s="136" t="s">
        <v>208</v>
      </c>
      <c r="E160" s="172" t="s">
        <v>209</v>
      </c>
      <c r="F160" s="172"/>
      <c r="G160" s="172"/>
      <c r="H160" s="172"/>
      <c r="I160" s="172"/>
      <c r="J160" s="172"/>
      <c r="K160" s="172"/>
      <c r="L160" s="172"/>
      <c r="M160" s="172"/>
      <c r="N160" s="172"/>
      <c r="O160" s="14"/>
      <c r="P160" s="14"/>
      <c r="Q160" s="14"/>
      <c r="R160" s="140"/>
      <c r="S160" s="102" t="str">
        <f t="shared" si="22"/>
        <v/>
      </c>
      <c r="T160" s="175"/>
      <c r="U160" s="169"/>
      <c r="V160" s="49"/>
    </row>
    <row r="161" spans="1:22" ht="25.35" customHeight="1" x14ac:dyDescent="0.25">
      <c r="B161" s="68"/>
      <c r="C161" s="127" t="str">
        <f t="shared" si="20"/>
        <v>8.5</v>
      </c>
      <c r="D161" s="199" t="s">
        <v>210</v>
      </c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179"/>
      <c r="P161" s="179"/>
      <c r="Q161" s="179"/>
      <c r="R161" s="180"/>
      <c r="S161" s="104"/>
      <c r="T161" s="174" t="str">
        <f>IF(COUNTBLANK(S162:S164)&gt;1,"",SUM(S162:S164))</f>
        <v/>
      </c>
      <c r="U161" s="169"/>
      <c r="V161" s="49"/>
    </row>
    <row r="162" spans="1:22" ht="37.5" customHeight="1" x14ac:dyDescent="0.25">
      <c r="A162" s="81"/>
      <c r="B162" s="75"/>
      <c r="C162" s="127" t="str">
        <f t="shared" si="20"/>
        <v>8.5.</v>
      </c>
      <c r="D162" s="136" t="s">
        <v>211</v>
      </c>
      <c r="E162" s="172" t="s">
        <v>301</v>
      </c>
      <c r="F162" s="172"/>
      <c r="G162" s="172"/>
      <c r="H162" s="172"/>
      <c r="I162" s="172"/>
      <c r="J162" s="172"/>
      <c r="K162" s="172"/>
      <c r="L162" s="172"/>
      <c r="M162" s="172"/>
      <c r="N162" s="172"/>
      <c r="O162" s="14"/>
      <c r="P162" s="14"/>
      <c r="Q162" s="14"/>
      <c r="R162" s="140"/>
      <c r="S162" s="102" t="str">
        <f t="shared" ref="S162:S163" si="23" xml:space="preserve"> IF(R162&lt;&gt;"","No Aplica",IF(COUNTA(O162:Q162)=0,"", MAX(COUNTA(O162)*0,COUNTA(P162)*1,COUNTA(Q162)*2)))</f>
        <v/>
      </c>
      <c r="T162" s="176"/>
      <c r="U162" s="169"/>
      <c r="V162" s="49"/>
    </row>
    <row r="163" spans="1:22" ht="39" customHeight="1" x14ac:dyDescent="0.25">
      <c r="B163" s="75"/>
      <c r="C163" s="127" t="str">
        <f t="shared" si="20"/>
        <v>8.5.</v>
      </c>
      <c r="D163" s="136" t="s">
        <v>212</v>
      </c>
      <c r="E163" s="172" t="s">
        <v>213</v>
      </c>
      <c r="F163" s="172"/>
      <c r="G163" s="172"/>
      <c r="H163" s="172"/>
      <c r="I163" s="172"/>
      <c r="J163" s="172"/>
      <c r="K163" s="172"/>
      <c r="L163" s="172"/>
      <c r="M163" s="172"/>
      <c r="N163" s="172"/>
      <c r="O163" s="14"/>
      <c r="P163" s="14"/>
      <c r="Q163" s="14"/>
      <c r="R163" s="140"/>
      <c r="S163" s="102" t="str">
        <f t="shared" si="23"/>
        <v/>
      </c>
      <c r="T163" s="175"/>
      <c r="U163" s="169"/>
      <c r="V163" s="49"/>
    </row>
    <row r="164" spans="1:22" ht="25.35" customHeight="1" x14ac:dyDescent="0.25">
      <c r="B164" s="68"/>
      <c r="C164" s="127" t="str">
        <f t="shared" si="20"/>
        <v>8.6</v>
      </c>
      <c r="D164" s="199" t="s">
        <v>214</v>
      </c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179"/>
      <c r="P164" s="179"/>
      <c r="Q164" s="179"/>
      <c r="R164" s="180"/>
      <c r="S164" s="104"/>
      <c r="T164" s="174" t="str">
        <f>IF(COUNTBLANK(S165:S168)&gt;1,"",SUM(S165:S168))</f>
        <v/>
      </c>
      <c r="U164" s="169"/>
      <c r="V164" s="49"/>
    </row>
    <row r="165" spans="1:22" ht="36.950000000000003" customHeight="1" x14ac:dyDescent="0.25">
      <c r="B165" s="68"/>
      <c r="C165" s="127" t="str">
        <f t="shared" si="20"/>
        <v>8.6.</v>
      </c>
      <c r="D165" s="136" t="s">
        <v>215</v>
      </c>
      <c r="E165" s="172" t="s">
        <v>15</v>
      </c>
      <c r="F165" s="172"/>
      <c r="G165" s="172"/>
      <c r="H165" s="172"/>
      <c r="I165" s="172"/>
      <c r="J165" s="172"/>
      <c r="K165" s="172"/>
      <c r="L165" s="172"/>
      <c r="M165" s="172"/>
      <c r="N165" s="172"/>
      <c r="O165" s="14"/>
      <c r="P165" s="14"/>
      <c r="Q165" s="14"/>
      <c r="R165" s="140"/>
      <c r="S165" s="102" t="str">
        <f t="shared" ref="S165:S167" si="24" xml:space="preserve"> IF(R165&lt;&gt;"","No Aplica",IF(COUNTA(O165:Q165)=0,"", MAX(COUNTA(O165)*0,COUNTA(P165)*1,COUNTA(Q165)*2)))</f>
        <v/>
      </c>
      <c r="T165" s="176"/>
      <c r="U165" s="169"/>
      <c r="V165" s="49"/>
    </row>
    <row r="166" spans="1:22" ht="27.6" customHeight="1" x14ac:dyDescent="0.25">
      <c r="B166" s="68"/>
      <c r="C166" s="127" t="str">
        <f t="shared" si="20"/>
        <v>8.6.</v>
      </c>
      <c r="D166" s="136" t="s">
        <v>215</v>
      </c>
      <c r="E166" s="172" t="s">
        <v>16</v>
      </c>
      <c r="F166" s="172"/>
      <c r="G166" s="172"/>
      <c r="H166" s="172"/>
      <c r="I166" s="172"/>
      <c r="J166" s="172"/>
      <c r="K166" s="172"/>
      <c r="L166" s="172"/>
      <c r="M166" s="172"/>
      <c r="N166" s="172"/>
      <c r="O166" s="14"/>
      <c r="P166" s="14"/>
      <c r="Q166" s="14"/>
      <c r="R166" s="140"/>
      <c r="S166" s="102" t="str">
        <f t="shared" si="24"/>
        <v/>
      </c>
      <c r="T166" s="176"/>
      <c r="U166" s="169"/>
      <c r="V166" s="49"/>
    </row>
    <row r="167" spans="1:22" ht="36.950000000000003" customHeight="1" x14ac:dyDescent="0.25">
      <c r="B167" s="75"/>
      <c r="C167" s="127" t="str">
        <f t="shared" si="20"/>
        <v>8.6.</v>
      </c>
      <c r="D167" s="136" t="s">
        <v>216</v>
      </c>
      <c r="E167" s="172" t="s">
        <v>217</v>
      </c>
      <c r="F167" s="172"/>
      <c r="G167" s="172"/>
      <c r="H167" s="172"/>
      <c r="I167" s="172"/>
      <c r="J167" s="172"/>
      <c r="K167" s="172"/>
      <c r="L167" s="172"/>
      <c r="M167" s="172"/>
      <c r="N167" s="172"/>
      <c r="O167" s="14"/>
      <c r="P167" s="14"/>
      <c r="Q167" s="14"/>
      <c r="R167" s="140"/>
      <c r="S167" s="102" t="str">
        <f t="shared" si="24"/>
        <v/>
      </c>
      <c r="T167" s="175"/>
      <c r="U167" s="169"/>
      <c r="V167" s="49"/>
    </row>
    <row r="168" spans="1:22" ht="25.35" customHeight="1" x14ac:dyDescent="0.25">
      <c r="B168" s="68"/>
      <c r="C168" s="127" t="str">
        <f t="shared" si="20"/>
        <v>8.7</v>
      </c>
      <c r="D168" s="199" t="s">
        <v>218</v>
      </c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179"/>
      <c r="P168" s="179"/>
      <c r="Q168" s="179"/>
      <c r="R168" s="180"/>
      <c r="S168" s="104"/>
      <c r="T168" s="174" t="str">
        <f>IF(COUNTBLANK(S169:S172)&gt;1,"",SUM(S169:S172))</f>
        <v/>
      </c>
      <c r="U168" s="169"/>
      <c r="V168" s="49"/>
    </row>
    <row r="169" spans="1:22" ht="26.1" customHeight="1" x14ac:dyDescent="0.25">
      <c r="B169" s="68"/>
      <c r="C169" s="127" t="str">
        <f t="shared" si="20"/>
        <v>8.7.</v>
      </c>
      <c r="D169" s="136" t="s">
        <v>219</v>
      </c>
      <c r="E169" s="172" t="s">
        <v>220</v>
      </c>
      <c r="F169" s="172"/>
      <c r="G169" s="172"/>
      <c r="H169" s="172"/>
      <c r="I169" s="172"/>
      <c r="J169" s="172"/>
      <c r="K169" s="172"/>
      <c r="L169" s="172"/>
      <c r="M169" s="172"/>
      <c r="N169" s="172"/>
      <c r="O169" s="14"/>
      <c r="P169" s="14"/>
      <c r="Q169" s="14"/>
      <c r="R169" s="140"/>
      <c r="S169" s="102" t="str">
        <f t="shared" ref="S169:S171" si="25" xml:space="preserve"> IF(R169&lt;&gt;"","No Aplica",IF(COUNTA(O169:Q169)=0,"", MAX(COUNTA(O169)*0,COUNTA(P169)*1,COUNTA(Q169)*2)))</f>
        <v/>
      </c>
      <c r="T169" s="176"/>
      <c r="U169" s="169"/>
      <c r="V169" s="49"/>
    </row>
    <row r="170" spans="1:22" ht="49.5" customHeight="1" x14ac:dyDescent="0.25">
      <c r="B170" s="68"/>
      <c r="C170" s="127" t="str">
        <f t="shared" si="20"/>
        <v>8.7.</v>
      </c>
      <c r="D170" s="136" t="s">
        <v>219</v>
      </c>
      <c r="E170" s="172" t="s">
        <v>13</v>
      </c>
      <c r="F170" s="172"/>
      <c r="G170" s="172"/>
      <c r="H170" s="172"/>
      <c r="I170" s="172"/>
      <c r="J170" s="172"/>
      <c r="K170" s="172"/>
      <c r="L170" s="172"/>
      <c r="M170" s="172"/>
      <c r="N170" s="172"/>
      <c r="O170" s="14"/>
      <c r="P170" s="14"/>
      <c r="Q170" s="14"/>
      <c r="R170" s="140"/>
      <c r="S170" s="102" t="str">
        <f t="shared" si="25"/>
        <v/>
      </c>
      <c r="T170" s="176"/>
      <c r="U170" s="169"/>
      <c r="V170" s="49"/>
    </row>
    <row r="171" spans="1:22" ht="49.5" customHeight="1" x14ac:dyDescent="0.25">
      <c r="B171" s="68"/>
      <c r="C171" s="127" t="str">
        <f t="shared" si="20"/>
        <v>8.7.</v>
      </c>
      <c r="D171" s="136" t="s">
        <v>219</v>
      </c>
      <c r="E171" s="172" t="s">
        <v>14</v>
      </c>
      <c r="F171" s="172"/>
      <c r="G171" s="172"/>
      <c r="H171" s="172"/>
      <c r="I171" s="172"/>
      <c r="J171" s="172"/>
      <c r="K171" s="172"/>
      <c r="L171" s="172"/>
      <c r="M171" s="172"/>
      <c r="N171" s="172"/>
      <c r="O171" s="14"/>
      <c r="P171" s="14"/>
      <c r="Q171" s="14"/>
      <c r="R171" s="140"/>
      <c r="S171" s="102" t="str">
        <f t="shared" si="25"/>
        <v/>
      </c>
      <c r="T171" s="175"/>
      <c r="U171" s="169"/>
      <c r="V171" s="49"/>
    </row>
    <row r="172" spans="1:22" ht="25.35" customHeight="1" x14ac:dyDescent="0.25">
      <c r="B172" s="68"/>
      <c r="C172" s="127" t="str">
        <f t="shared" si="20"/>
        <v>8.8</v>
      </c>
      <c r="D172" s="199" t="s">
        <v>221</v>
      </c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179"/>
      <c r="P172" s="179"/>
      <c r="Q172" s="179"/>
      <c r="R172" s="180"/>
      <c r="S172" s="104"/>
      <c r="T172" s="174" t="str">
        <f>IF(COUNTBLANK(S173:S178)&gt;1,"",SUM(S173:S178))</f>
        <v/>
      </c>
      <c r="U172" s="169"/>
      <c r="V172" s="49"/>
    </row>
    <row r="173" spans="1:22" ht="38.450000000000003" customHeight="1" x14ac:dyDescent="0.25">
      <c r="B173" s="68"/>
      <c r="C173" s="127" t="str">
        <f t="shared" si="20"/>
        <v>8.8.</v>
      </c>
      <c r="D173" s="136" t="s">
        <v>222</v>
      </c>
      <c r="E173" s="172" t="s">
        <v>223</v>
      </c>
      <c r="F173" s="172"/>
      <c r="G173" s="172"/>
      <c r="H173" s="172"/>
      <c r="I173" s="172"/>
      <c r="J173" s="172"/>
      <c r="K173" s="172"/>
      <c r="L173" s="172"/>
      <c r="M173" s="172"/>
      <c r="N173" s="172"/>
      <c r="O173" s="14"/>
      <c r="P173" s="14"/>
      <c r="Q173" s="14"/>
      <c r="R173" s="140"/>
      <c r="S173" s="102" t="str">
        <f t="shared" ref="S173:S177" si="26" xml:space="preserve"> IF(R173&lt;&gt;"","No Aplica",IF(COUNTA(O173:Q173)=0,"", MAX(COUNTA(O173)*0,COUNTA(P173)*1,COUNTA(Q173)*2)))</f>
        <v/>
      </c>
      <c r="T173" s="176"/>
      <c r="U173" s="169"/>
      <c r="V173" s="49"/>
    </row>
    <row r="174" spans="1:22" ht="21.6" customHeight="1" x14ac:dyDescent="0.25">
      <c r="B174" s="68"/>
      <c r="C174" s="127" t="str">
        <f t="shared" si="20"/>
        <v>8.8.</v>
      </c>
      <c r="D174" s="136" t="s">
        <v>222</v>
      </c>
      <c r="E174" s="172" t="s">
        <v>224</v>
      </c>
      <c r="F174" s="172"/>
      <c r="G174" s="172"/>
      <c r="H174" s="172"/>
      <c r="I174" s="172"/>
      <c r="J174" s="172"/>
      <c r="K174" s="172"/>
      <c r="L174" s="172"/>
      <c r="M174" s="172"/>
      <c r="N174" s="172"/>
      <c r="O174" s="14"/>
      <c r="P174" s="14"/>
      <c r="Q174" s="14"/>
      <c r="R174" s="140"/>
      <c r="S174" s="102" t="str">
        <f t="shared" si="26"/>
        <v/>
      </c>
      <c r="T174" s="176"/>
      <c r="U174" s="169"/>
      <c r="V174" s="49"/>
    </row>
    <row r="175" spans="1:22" ht="49.5" customHeight="1" x14ac:dyDescent="0.25">
      <c r="B175" s="68"/>
      <c r="C175" s="127" t="str">
        <f t="shared" si="20"/>
        <v>8.8.</v>
      </c>
      <c r="D175" s="136" t="s">
        <v>225</v>
      </c>
      <c r="E175" s="172" t="s">
        <v>226</v>
      </c>
      <c r="F175" s="172"/>
      <c r="G175" s="172"/>
      <c r="H175" s="172"/>
      <c r="I175" s="172"/>
      <c r="J175" s="172"/>
      <c r="K175" s="172"/>
      <c r="L175" s="172"/>
      <c r="M175" s="172"/>
      <c r="N175" s="172"/>
      <c r="O175" s="14"/>
      <c r="P175" s="14"/>
      <c r="Q175" s="14"/>
      <c r="R175" s="140"/>
      <c r="S175" s="102" t="str">
        <f t="shared" si="26"/>
        <v/>
      </c>
      <c r="T175" s="176"/>
      <c r="U175" s="169"/>
      <c r="V175" s="49"/>
    </row>
    <row r="176" spans="1:22" ht="24" customHeight="1" x14ac:dyDescent="0.25">
      <c r="B176" s="68"/>
      <c r="C176" s="127" t="str">
        <f t="shared" si="20"/>
        <v>8.8.</v>
      </c>
      <c r="D176" s="136" t="s">
        <v>225</v>
      </c>
      <c r="E176" s="172" t="s">
        <v>18</v>
      </c>
      <c r="F176" s="172"/>
      <c r="G176" s="172"/>
      <c r="H176" s="172"/>
      <c r="I176" s="172"/>
      <c r="J176" s="172"/>
      <c r="K176" s="172"/>
      <c r="L176" s="172"/>
      <c r="M176" s="172"/>
      <c r="N176" s="172"/>
      <c r="O176" s="14"/>
      <c r="P176" s="14"/>
      <c r="Q176" s="14"/>
      <c r="R176" s="140"/>
      <c r="S176" s="102" t="str">
        <f t="shared" si="26"/>
        <v/>
      </c>
      <c r="T176" s="176"/>
      <c r="U176" s="169"/>
      <c r="V176" s="49"/>
    </row>
    <row r="177" spans="1:22" ht="35.1" customHeight="1" x14ac:dyDescent="0.25">
      <c r="B177" s="68"/>
      <c r="C177" s="127" t="str">
        <f t="shared" si="20"/>
        <v>8.8.</v>
      </c>
      <c r="D177" s="136" t="s">
        <v>225</v>
      </c>
      <c r="E177" s="172" t="s">
        <v>302</v>
      </c>
      <c r="F177" s="172"/>
      <c r="G177" s="172"/>
      <c r="H177" s="172"/>
      <c r="I177" s="172"/>
      <c r="J177" s="172"/>
      <c r="K177" s="172"/>
      <c r="L177" s="172"/>
      <c r="M177" s="172"/>
      <c r="N177" s="172"/>
      <c r="O177" s="14"/>
      <c r="P177" s="14"/>
      <c r="Q177" s="14"/>
      <c r="R177" s="140"/>
      <c r="S177" s="102" t="str">
        <f t="shared" si="26"/>
        <v/>
      </c>
      <c r="T177" s="175"/>
      <c r="U177" s="169"/>
      <c r="V177" s="49"/>
    </row>
    <row r="178" spans="1:22" ht="25.35" customHeight="1" x14ac:dyDescent="0.25">
      <c r="A178" s="87"/>
      <c r="B178" s="68"/>
      <c r="C178" s="127" t="str">
        <f t="shared" si="20"/>
        <v>8.9</v>
      </c>
      <c r="D178" s="199" t="s">
        <v>227</v>
      </c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179"/>
      <c r="P178" s="179"/>
      <c r="Q178" s="179"/>
      <c r="R178" s="180"/>
      <c r="S178" s="104"/>
      <c r="T178" s="174" t="str">
        <f>IF(COUNTBLANK(S179:S182)&gt;1,"",SUM(S179:S182))</f>
        <v/>
      </c>
      <c r="U178" s="169"/>
      <c r="V178" s="49"/>
    </row>
    <row r="179" spans="1:22" ht="35.450000000000003" customHeight="1" x14ac:dyDescent="0.25">
      <c r="B179" s="68"/>
      <c r="C179" s="127" t="str">
        <f t="shared" si="20"/>
        <v>8.9.</v>
      </c>
      <c r="D179" s="136" t="s">
        <v>228</v>
      </c>
      <c r="E179" s="172" t="s">
        <v>19</v>
      </c>
      <c r="F179" s="172"/>
      <c r="G179" s="172"/>
      <c r="H179" s="172"/>
      <c r="I179" s="172"/>
      <c r="J179" s="172"/>
      <c r="K179" s="172"/>
      <c r="L179" s="172"/>
      <c r="M179" s="172"/>
      <c r="N179" s="172"/>
      <c r="O179" s="14"/>
      <c r="P179" s="14"/>
      <c r="Q179" s="14"/>
      <c r="R179" s="140"/>
      <c r="S179" s="102" t="str">
        <f t="shared" ref="S179:S181" si="27" xml:space="preserve"> IF(R179&lt;&gt;"","No Aplica",IF(COUNTA(O179:Q179)=0,"", MAX(COUNTA(O179)*0,COUNTA(P179)*1,COUNTA(Q179)*2)))</f>
        <v/>
      </c>
      <c r="T179" s="176"/>
      <c r="U179" s="169"/>
      <c r="V179" s="49"/>
    </row>
    <row r="180" spans="1:22" ht="24.95" customHeight="1" x14ac:dyDescent="0.25">
      <c r="B180" s="68"/>
      <c r="C180" s="127" t="str">
        <f t="shared" si="20"/>
        <v>8.9.</v>
      </c>
      <c r="D180" s="136" t="s">
        <v>228</v>
      </c>
      <c r="E180" s="172" t="s">
        <v>337</v>
      </c>
      <c r="F180" s="172"/>
      <c r="G180" s="172"/>
      <c r="H180" s="172"/>
      <c r="I180" s="172"/>
      <c r="J180" s="172"/>
      <c r="K180" s="172"/>
      <c r="L180" s="172"/>
      <c r="M180" s="172"/>
      <c r="N180" s="172"/>
      <c r="O180" s="15"/>
      <c r="P180" s="15"/>
      <c r="Q180" s="14"/>
      <c r="R180" s="140"/>
      <c r="S180" s="102" t="str">
        <f t="shared" si="27"/>
        <v/>
      </c>
      <c r="T180" s="176"/>
      <c r="U180" s="169"/>
      <c r="V180" s="49"/>
    </row>
    <row r="181" spans="1:22" ht="18.95" customHeight="1" thickBot="1" x14ac:dyDescent="0.3">
      <c r="B181" s="68"/>
      <c r="C181" s="127" t="str">
        <f t="shared" si="20"/>
        <v>8.9.</v>
      </c>
      <c r="D181" s="136" t="s">
        <v>229</v>
      </c>
      <c r="E181" s="172" t="s">
        <v>230</v>
      </c>
      <c r="F181" s="172"/>
      <c r="G181" s="172"/>
      <c r="H181" s="172"/>
      <c r="I181" s="172"/>
      <c r="J181" s="172"/>
      <c r="K181" s="172"/>
      <c r="L181" s="172"/>
      <c r="M181" s="172"/>
      <c r="N181" s="172"/>
      <c r="O181" s="15"/>
      <c r="P181" s="15"/>
      <c r="Q181" s="14"/>
      <c r="R181" s="140"/>
      <c r="S181" s="108" t="str">
        <f t="shared" si="27"/>
        <v/>
      </c>
      <c r="T181" s="176"/>
      <c r="U181" s="169"/>
      <c r="V181" s="49"/>
    </row>
    <row r="182" spans="1:22" ht="50.25" customHeight="1" x14ac:dyDescent="0.25">
      <c r="A182" s="87"/>
      <c r="B182" s="68"/>
      <c r="C182" s="127" t="s">
        <v>231</v>
      </c>
      <c r="D182" s="159" t="s">
        <v>232</v>
      </c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1"/>
      <c r="S182" s="109"/>
      <c r="T182" s="110"/>
      <c r="U182" s="168" t="str">
        <f>T183</f>
        <v/>
      </c>
      <c r="V182" s="49"/>
    </row>
    <row r="183" spans="1:22" ht="50.25" customHeight="1" x14ac:dyDescent="0.25">
      <c r="A183" s="87"/>
      <c r="B183" s="68"/>
      <c r="C183" s="127" t="s">
        <v>231</v>
      </c>
      <c r="D183" s="134" t="s">
        <v>233</v>
      </c>
      <c r="E183" s="163" t="s">
        <v>297</v>
      </c>
      <c r="F183" s="160"/>
      <c r="G183" s="160"/>
      <c r="H183" s="160"/>
      <c r="I183" s="160"/>
      <c r="J183" s="160"/>
      <c r="K183" s="160"/>
      <c r="L183" s="164"/>
      <c r="M183" s="55"/>
      <c r="N183" s="55"/>
      <c r="O183" s="163"/>
      <c r="P183" s="160"/>
      <c r="Q183" s="160"/>
      <c r="R183" s="161"/>
      <c r="S183" s="101"/>
      <c r="T183" s="166" t="str">
        <f>IF(COUNTBLANK(S184:S190)&gt;1,"",SUM(S184:S190))</f>
        <v/>
      </c>
      <c r="U183" s="169"/>
      <c r="V183" s="49"/>
    </row>
    <row r="184" spans="1:22" ht="81.95" customHeight="1" x14ac:dyDescent="0.25">
      <c r="B184" s="69"/>
      <c r="C184" s="127" t="str">
        <f t="shared" si="20"/>
        <v>A.1.</v>
      </c>
      <c r="D184" s="136" t="s">
        <v>234</v>
      </c>
      <c r="E184" s="181" t="s">
        <v>303</v>
      </c>
      <c r="F184" s="181"/>
      <c r="G184" s="181"/>
      <c r="H184" s="181"/>
      <c r="I184" s="181"/>
      <c r="J184" s="181"/>
      <c r="K184" s="181"/>
      <c r="L184" s="181"/>
      <c r="M184" s="181"/>
      <c r="N184" s="181"/>
      <c r="O184" s="14"/>
      <c r="P184" s="14"/>
      <c r="Q184" s="14"/>
      <c r="R184" s="140"/>
      <c r="S184" s="102" t="str">
        <f t="shared" ref="S184:S189" si="28" xml:space="preserve"> IF(R184&lt;&gt;"","No Aplica",IF(COUNTA(O184:Q184)=0,"", MAX(COUNTA(O184)*0,COUNTA(P184)*1,COUNTA(Q184)*2)))</f>
        <v/>
      </c>
      <c r="T184" s="166"/>
      <c r="U184" s="169"/>
      <c r="V184" s="49"/>
    </row>
    <row r="185" spans="1:22" ht="47.1" customHeight="1" x14ac:dyDescent="0.25">
      <c r="A185" s="88"/>
      <c r="B185" s="69"/>
      <c r="C185" s="127" t="str">
        <f t="shared" si="20"/>
        <v>A.2.</v>
      </c>
      <c r="D185" s="136" t="s">
        <v>338</v>
      </c>
      <c r="E185" s="219" t="s">
        <v>235</v>
      </c>
      <c r="F185" s="234"/>
      <c r="G185" s="234"/>
      <c r="H185" s="234"/>
      <c r="I185" s="234"/>
      <c r="J185" s="234"/>
      <c r="K185" s="234"/>
      <c r="L185" s="234"/>
      <c r="M185" s="234"/>
      <c r="N185" s="235"/>
      <c r="O185" s="14"/>
      <c r="P185" s="14"/>
      <c r="Q185" s="14"/>
      <c r="R185" s="140"/>
      <c r="S185" s="102" t="str">
        <f t="shared" si="28"/>
        <v/>
      </c>
      <c r="T185" s="166"/>
      <c r="U185" s="169"/>
      <c r="V185" s="49"/>
    </row>
    <row r="186" spans="1:22" ht="35.1" customHeight="1" x14ac:dyDescent="0.25">
      <c r="B186" s="69"/>
      <c r="C186" s="127" t="str">
        <f t="shared" si="20"/>
        <v>A.3.</v>
      </c>
      <c r="D186" s="136" t="s">
        <v>236</v>
      </c>
      <c r="E186" s="181" t="s">
        <v>237</v>
      </c>
      <c r="F186" s="181"/>
      <c r="G186" s="181"/>
      <c r="H186" s="181"/>
      <c r="I186" s="181"/>
      <c r="J186" s="181"/>
      <c r="K186" s="181"/>
      <c r="L186" s="181"/>
      <c r="M186" s="181"/>
      <c r="N186" s="181"/>
      <c r="O186" s="14"/>
      <c r="P186" s="14"/>
      <c r="Q186" s="14"/>
      <c r="R186" s="140"/>
      <c r="S186" s="102" t="str">
        <f t="shared" si="28"/>
        <v/>
      </c>
      <c r="T186" s="166"/>
      <c r="U186" s="169"/>
      <c r="V186" s="49"/>
    </row>
    <row r="187" spans="1:22" s="56" customFormat="1" ht="39.6" customHeight="1" x14ac:dyDescent="0.25">
      <c r="A187" s="76"/>
      <c r="B187" s="69"/>
      <c r="C187" s="127" t="str">
        <f t="shared" si="20"/>
        <v>A.4.</v>
      </c>
      <c r="D187" s="136" t="s">
        <v>238</v>
      </c>
      <c r="E187" s="181" t="s">
        <v>239</v>
      </c>
      <c r="F187" s="181"/>
      <c r="G187" s="181"/>
      <c r="H187" s="181"/>
      <c r="I187" s="181"/>
      <c r="J187" s="181"/>
      <c r="K187" s="181"/>
      <c r="L187" s="181"/>
      <c r="M187" s="181"/>
      <c r="N187" s="181"/>
      <c r="O187" s="14"/>
      <c r="P187" s="14"/>
      <c r="Q187" s="14"/>
      <c r="R187" s="140"/>
      <c r="S187" s="102" t="str">
        <f t="shared" si="28"/>
        <v/>
      </c>
      <c r="T187" s="166"/>
      <c r="U187" s="169"/>
      <c r="V187" s="65"/>
    </row>
    <row r="188" spans="1:22" ht="33.6" customHeight="1" x14ac:dyDescent="0.25">
      <c r="A188" s="78"/>
      <c r="B188" s="69"/>
      <c r="C188" s="127" t="str">
        <f t="shared" si="20"/>
        <v>A.4.</v>
      </c>
      <c r="D188" s="136" t="s">
        <v>238</v>
      </c>
      <c r="E188" s="181" t="s">
        <v>240</v>
      </c>
      <c r="F188" s="181"/>
      <c r="G188" s="181"/>
      <c r="H188" s="181"/>
      <c r="I188" s="181"/>
      <c r="J188" s="181"/>
      <c r="K188" s="181"/>
      <c r="L188" s="181"/>
      <c r="M188" s="181"/>
      <c r="N188" s="181"/>
      <c r="O188" s="15"/>
      <c r="P188" s="31"/>
      <c r="Q188" s="14"/>
      <c r="R188" s="138"/>
      <c r="S188" s="102" t="str">
        <f t="shared" si="28"/>
        <v/>
      </c>
      <c r="T188" s="166"/>
      <c r="U188" s="169"/>
      <c r="V188" s="49"/>
    </row>
    <row r="189" spans="1:22" ht="34.5" customHeight="1" thickBot="1" x14ac:dyDescent="0.3">
      <c r="A189" s="78"/>
      <c r="B189" s="90"/>
      <c r="C189" s="128" t="str">
        <f t="shared" si="20"/>
        <v>A.4.</v>
      </c>
      <c r="D189" s="151" t="s">
        <v>339</v>
      </c>
      <c r="E189" s="165" t="s">
        <v>241</v>
      </c>
      <c r="F189" s="165"/>
      <c r="G189" s="165"/>
      <c r="H189" s="165"/>
      <c r="I189" s="165"/>
      <c r="J189" s="165"/>
      <c r="K189" s="165"/>
      <c r="L189" s="165"/>
      <c r="M189" s="152"/>
      <c r="N189" s="152"/>
      <c r="O189" s="153"/>
      <c r="P189" s="154"/>
      <c r="Q189" s="155"/>
      <c r="R189" s="156"/>
      <c r="S189" s="107" t="str">
        <f t="shared" si="28"/>
        <v/>
      </c>
      <c r="T189" s="167"/>
      <c r="U189" s="170"/>
      <c r="V189" s="49"/>
    </row>
    <row r="190" spans="1:22" x14ac:dyDescent="0.35">
      <c r="A190" s="49"/>
      <c r="B190" s="49"/>
      <c r="C190" s="49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171"/>
      <c r="T190" s="171"/>
      <c r="U190" s="50"/>
      <c r="V190" s="49"/>
    </row>
    <row r="191" spans="1:22" x14ac:dyDescent="0.35">
      <c r="B191" s="91"/>
      <c r="C191" s="61"/>
      <c r="D191" s="61"/>
      <c r="E191" s="115"/>
      <c r="F191" s="115"/>
      <c r="G191" s="115"/>
      <c r="H191" s="115"/>
      <c r="I191" s="115"/>
      <c r="J191" s="115"/>
      <c r="K191" s="115"/>
      <c r="L191" s="115"/>
      <c r="M191" s="61"/>
      <c r="N191" s="61"/>
      <c r="O191" s="61"/>
      <c r="P191" s="61"/>
      <c r="Q191" s="61"/>
      <c r="R191" s="61"/>
      <c r="S191" s="61"/>
      <c r="T191" s="92"/>
      <c r="U191" s="93"/>
    </row>
  </sheetData>
  <sheetProtection algorithmName="SHA-512" hashValue="A4henENEDLqewFzXIYj1ovxXHBX8JgzEmKARazz5MrWo9HsB1ICllVTz88RVgpmgvD/GXE9+VTJF2/48u7j5Sw==" saltValue="Z5cl7+oJgv1qZuNkr62TUQ==" spinCount="100000" sheet="1" objects="1" scenarios="1" selectLockedCells="1"/>
  <mergeCells count="263">
    <mergeCell ref="D4:N4"/>
    <mergeCell ref="T5:T7"/>
    <mergeCell ref="E15:L15"/>
    <mergeCell ref="T11:T15"/>
    <mergeCell ref="U4:U15"/>
    <mergeCell ref="E37:L37"/>
    <mergeCell ref="E48:L48"/>
    <mergeCell ref="T75:T82"/>
    <mergeCell ref="U34:U82"/>
    <mergeCell ref="E13:N13"/>
    <mergeCell ref="D20:N20"/>
    <mergeCell ref="E22:N22"/>
    <mergeCell ref="E69:L69"/>
    <mergeCell ref="E70:N70"/>
    <mergeCell ref="E71:L71"/>
    <mergeCell ref="E56:N56"/>
    <mergeCell ref="E65:N65"/>
    <mergeCell ref="E57:N57"/>
    <mergeCell ref="E74:N74"/>
    <mergeCell ref="D52:N52"/>
    <mergeCell ref="D60:N60"/>
    <mergeCell ref="E31:N31"/>
    <mergeCell ref="D34:N34"/>
    <mergeCell ref="D35:N35"/>
    <mergeCell ref="E185:N185"/>
    <mergeCell ref="D16:N16"/>
    <mergeCell ref="D17:N17"/>
    <mergeCell ref="E6:N6"/>
    <mergeCell ref="E9:N9"/>
    <mergeCell ref="E12:N12"/>
    <mergeCell ref="E49:N49"/>
    <mergeCell ref="E21:N21"/>
    <mergeCell ref="D25:N25"/>
    <mergeCell ref="E26:N26"/>
    <mergeCell ref="E36:N36"/>
    <mergeCell ref="E44:N44"/>
    <mergeCell ref="E47:N47"/>
    <mergeCell ref="E45:N45"/>
    <mergeCell ref="E46:N46"/>
    <mergeCell ref="E38:N38"/>
    <mergeCell ref="E41:N41"/>
    <mergeCell ref="E40:N40"/>
    <mergeCell ref="D43:N43"/>
    <mergeCell ref="E7:L7"/>
    <mergeCell ref="E181:N181"/>
    <mergeCell ref="E180:N180"/>
    <mergeCell ref="D161:N161"/>
    <mergeCell ref="E162:N162"/>
    <mergeCell ref="E175:N175"/>
    <mergeCell ref="E176:N176"/>
    <mergeCell ref="E177:N177"/>
    <mergeCell ref="D178:N178"/>
    <mergeCell ref="E154:N154"/>
    <mergeCell ref="E112:L112"/>
    <mergeCell ref="D100:N100"/>
    <mergeCell ref="E119:N119"/>
    <mergeCell ref="E121:N121"/>
    <mergeCell ref="E120:N120"/>
    <mergeCell ref="E126:N126"/>
    <mergeCell ref="E135:N135"/>
    <mergeCell ref="E131:N131"/>
    <mergeCell ref="E122:N122"/>
    <mergeCell ref="E128:N128"/>
    <mergeCell ref="E115:N115"/>
    <mergeCell ref="E132:N132"/>
    <mergeCell ref="E133:N133"/>
    <mergeCell ref="E117:N117"/>
    <mergeCell ref="O178:R178"/>
    <mergeCell ref="O164:R164"/>
    <mergeCell ref="D147:N147"/>
    <mergeCell ref="E179:N179"/>
    <mergeCell ref="E151:N151"/>
    <mergeCell ref="E155:N155"/>
    <mergeCell ref="E156:N156"/>
    <mergeCell ref="E171:N171"/>
    <mergeCell ref="D136:N136"/>
    <mergeCell ref="E137:N137"/>
    <mergeCell ref="D143:N143"/>
    <mergeCell ref="E158:N158"/>
    <mergeCell ref="E160:N160"/>
    <mergeCell ref="E174:N174"/>
    <mergeCell ref="E163:N163"/>
    <mergeCell ref="D164:N164"/>
    <mergeCell ref="E170:N170"/>
    <mergeCell ref="D5:N5"/>
    <mergeCell ref="O64:R64"/>
    <mergeCell ref="D72:N72"/>
    <mergeCell ref="E67:L67"/>
    <mergeCell ref="D64:N64"/>
    <mergeCell ref="E87:L87"/>
    <mergeCell ref="E92:L92"/>
    <mergeCell ref="E91:N91"/>
    <mergeCell ref="E61:N61"/>
    <mergeCell ref="O16:R17"/>
    <mergeCell ref="O20:R20"/>
    <mergeCell ref="O23:R23"/>
    <mergeCell ref="O25:R25"/>
    <mergeCell ref="E51:N51"/>
    <mergeCell ref="E66:N66"/>
    <mergeCell ref="E68:L68"/>
    <mergeCell ref="E58:N58"/>
    <mergeCell ref="E59:N59"/>
    <mergeCell ref="E79:L79"/>
    <mergeCell ref="E85:N85"/>
    <mergeCell ref="E82:L82"/>
    <mergeCell ref="E88:N88"/>
    <mergeCell ref="E89:N89"/>
    <mergeCell ref="E90:N90"/>
    <mergeCell ref="O34:R35"/>
    <mergeCell ref="E50:N50"/>
    <mergeCell ref="E81:N81"/>
    <mergeCell ref="E42:N42"/>
    <mergeCell ref="E53:N53"/>
    <mergeCell ref="E54:N54"/>
    <mergeCell ref="E39:N39"/>
    <mergeCell ref="D32:N32"/>
    <mergeCell ref="E33:N33"/>
    <mergeCell ref="E63:N63"/>
    <mergeCell ref="O52:R52"/>
    <mergeCell ref="O60:R60"/>
    <mergeCell ref="D75:N75"/>
    <mergeCell ref="E78:N78"/>
    <mergeCell ref="E73:N73"/>
    <mergeCell ref="E77:L77"/>
    <mergeCell ref="O43:R43"/>
    <mergeCell ref="E55:N55"/>
    <mergeCell ref="E94:N94"/>
    <mergeCell ref="E93:N93"/>
    <mergeCell ref="T143:T144"/>
    <mergeCell ref="O118:R118"/>
    <mergeCell ref="O134:R134"/>
    <mergeCell ref="O136:R136"/>
    <mergeCell ref="O83:R84"/>
    <mergeCell ref="T84:T85"/>
    <mergeCell ref="E95:N95"/>
    <mergeCell ref="E98:N98"/>
    <mergeCell ref="E99:N99"/>
    <mergeCell ref="E116:N116"/>
    <mergeCell ref="E106:N106"/>
    <mergeCell ref="E113:L113"/>
    <mergeCell ref="D84:N84"/>
    <mergeCell ref="E102:N102"/>
    <mergeCell ref="E103:N103"/>
    <mergeCell ref="E105:N105"/>
    <mergeCell ref="E96:N96"/>
    <mergeCell ref="E97:N97"/>
    <mergeCell ref="E104:L104"/>
    <mergeCell ref="D86:N86"/>
    <mergeCell ref="E144:N144"/>
    <mergeCell ref="E10:N10"/>
    <mergeCell ref="E18:N18"/>
    <mergeCell ref="D23:N23"/>
    <mergeCell ref="D29:N29"/>
    <mergeCell ref="E14:N14"/>
    <mergeCell ref="T8:T10"/>
    <mergeCell ref="T17:T19"/>
    <mergeCell ref="U16:U33"/>
    <mergeCell ref="T20:T22"/>
    <mergeCell ref="T23:T24"/>
    <mergeCell ref="T25:T28"/>
    <mergeCell ref="T29:T31"/>
    <mergeCell ref="T32:T33"/>
    <mergeCell ref="S16:T16"/>
    <mergeCell ref="O29:R29"/>
    <mergeCell ref="O32:R32"/>
    <mergeCell ref="E27:N27"/>
    <mergeCell ref="D8:N8"/>
    <mergeCell ref="E28:N28"/>
    <mergeCell ref="E24:N24"/>
    <mergeCell ref="E30:N30"/>
    <mergeCell ref="D11:N11"/>
    <mergeCell ref="E19:N19"/>
    <mergeCell ref="T52:T59"/>
    <mergeCell ref="D134:N134"/>
    <mergeCell ref="E110:N110"/>
    <mergeCell ref="E111:N111"/>
    <mergeCell ref="E123:N123"/>
    <mergeCell ref="E124:L124"/>
    <mergeCell ref="E129:L129"/>
    <mergeCell ref="D118:N118"/>
    <mergeCell ref="O72:R72"/>
    <mergeCell ref="O75:R75"/>
    <mergeCell ref="E127:L127"/>
    <mergeCell ref="T86:T99"/>
    <mergeCell ref="T100:T117"/>
    <mergeCell ref="T118:T133"/>
    <mergeCell ref="E108:N108"/>
    <mergeCell ref="E109:N109"/>
    <mergeCell ref="E101:N101"/>
    <mergeCell ref="D83:N83"/>
    <mergeCell ref="E62:N62"/>
    <mergeCell ref="E169:N169"/>
    <mergeCell ref="E173:N173"/>
    <mergeCell ref="E114:N114"/>
    <mergeCell ref="E107:N107"/>
    <mergeCell ref="U83:U146"/>
    <mergeCell ref="T60:T63"/>
    <mergeCell ref="T64:T71"/>
    <mergeCell ref="T72:T74"/>
    <mergeCell ref="O168:R168"/>
    <mergeCell ref="D148:N148"/>
    <mergeCell ref="E149:N149"/>
    <mergeCell ref="D150:N150"/>
    <mergeCell ref="D152:N152"/>
    <mergeCell ref="E165:N165"/>
    <mergeCell ref="E166:N166"/>
    <mergeCell ref="E167:N167"/>
    <mergeCell ref="D168:N168"/>
    <mergeCell ref="D172:N172"/>
    <mergeCell ref="E153:N153"/>
    <mergeCell ref="D157:N157"/>
    <mergeCell ref="E146:N146"/>
    <mergeCell ref="D145:N145"/>
    <mergeCell ref="O172:R172"/>
    <mergeCell ref="E125:N125"/>
    <mergeCell ref="O161:R161"/>
    <mergeCell ref="E188:N188"/>
    <mergeCell ref="E184:N184"/>
    <mergeCell ref="E186:N186"/>
    <mergeCell ref="E187:N187"/>
    <mergeCell ref="S34:T34"/>
    <mergeCell ref="E138:N138"/>
    <mergeCell ref="E139:N139"/>
    <mergeCell ref="O143:R143"/>
    <mergeCell ref="O145:R145"/>
    <mergeCell ref="E140:N140"/>
    <mergeCell ref="E141:N141"/>
    <mergeCell ref="E130:N130"/>
    <mergeCell ref="T134:T135"/>
    <mergeCell ref="S83:T83"/>
    <mergeCell ref="T145:T146"/>
    <mergeCell ref="O86:R86"/>
    <mergeCell ref="O100:R100"/>
    <mergeCell ref="E80:N80"/>
    <mergeCell ref="E76:N76"/>
    <mergeCell ref="E142:L142"/>
    <mergeCell ref="T136:T142"/>
    <mergeCell ref="T35:T42"/>
    <mergeCell ref="T43:T51"/>
    <mergeCell ref="D3:M3"/>
    <mergeCell ref="D182:R182"/>
    <mergeCell ref="G2:R2"/>
    <mergeCell ref="E183:L183"/>
    <mergeCell ref="O183:R183"/>
    <mergeCell ref="E189:L189"/>
    <mergeCell ref="T183:T189"/>
    <mergeCell ref="U182:U189"/>
    <mergeCell ref="D190:T190"/>
    <mergeCell ref="E159:N159"/>
    <mergeCell ref="U147:U181"/>
    <mergeCell ref="T150:T151"/>
    <mergeCell ref="T152:T156"/>
    <mergeCell ref="T157:T160"/>
    <mergeCell ref="T161:T163"/>
    <mergeCell ref="T164:T167"/>
    <mergeCell ref="T168:T171"/>
    <mergeCell ref="T172:T177"/>
    <mergeCell ref="T178:T181"/>
    <mergeCell ref="T148:T149"/>
    <mergeCell ref="O147:R148"/>
    <mergeCell ref="O150:R150"/>
    <mergeCell ref="O152:R152"/>
    <mergeCell ref="O157:R157"/>
  </mergeCells>
  <phoneticPr fontId="19" type="noConversion"/>
  <pageMargins left="0.25" right="0.25" top="0.75" bottom="0.75" header="0.3" footer="0.3"/>
  <pageSetup paperSize="9" scale="52" orientation="portrait" r:id="rId1"/>
  <rowBreaks count="5" manualBreakCount="5">
    <brk id="33" max="21" man="1"/>
    <brk id="63" max="21" man="1"/>
    <brk id="82" max="21" man="1"/>
    <brk id="146" max="21" man="1"/>
    <brk id="181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35902-418A-489A-8994-029505EBCF2C}">
  <sheetPr codeName="Hoja3"/>
  <dimension ref="A1:X96"/>
  <sheetViews>
    <sheetView topLeftCell="B1" zoomScale="70" zoomScaleNormal="70" workbookViewId="0">
      <selection activeCell="D12" sqref="D12"/>
    </sheetView>
  </sheetViews>
  <sheetFormatPr baseColWidth="10" defaultColWidth="11.42578125" defaultRowHeight="15" x14ac:dyDescent="0.25"/>
  <cols>
    <col min="1" max="1" width="0" hidden="1" customWidth="1"/>
    <col min="2" max="2" width="72.5703125" style="18" customWidth="1"/>
    <col min="3" max="3" width="12.42578125" customWidth="1"/>
    <col min="19" max="19" width="14" customWidth="1"/>
    <col min="20" max="20" width="5.42578125" customWidth="1"/>
  </cols>
  <sheetData>
    <row r="1" spans="1:24" ht="15.75" x14ac:dyDescent="0.25">
      <c r="B1" s="1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7" customHeight="1" x14ac:dyDescent="0.25">
      <c r="B2" s="33" t="s">
        <v>43</v>
      </c>
      <c r="C2" s="34" t="s">
        <v>44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24.95" customHeight="1" x14ac:dyDescent="0.25">
      <c r="A3" t="s">
        <v>242</v>
      </c>
      <c r="B3" s="36" t="s">
        <v>243</v>
      </c>
      <c r="C3" s="89" t="str">
        <f>IFERROR(
_xlfn.XLOOKUP(A3,Epi,puntos_requi,"",0,1)
/2/(COUNTIF(Epi,"4.*.")-COUNTIFS(Epi,"4.*.",puntos,"No Aplica")),
"")</f>
        <v/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24.95" customHeight="1" x14ac:dyDescent="0.25">
      <c r="A4" t="s">
        <v>244</v>
      </c>
      <c r="B4" s="37" t="s">
        <v>47</v>
      </c>
      <c r="C4" s="89" t="str">
        <f>IFERROR(
_xlfn.XLOOKUP(A4,Epi,puntos_epi,"",0,1)
/2/(COUNTIF(Epi,A4&amp;".")-COUNTIFS(Epi,A4&amp;".",puntos,"No Aplica")),
"")</f>
        <v/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24.95" customHeight="1" x14ac:dyDescent="0.25">
      <c r="A5" t="s">
        <v>245</v>
      </c>
      <c r="B5" s="37" t="s">
        <v>246</v>
      </c>
      <c r="C5" s="89" t="str">
        <f>IFERROR(
_xlfn.XLOOKUP(A5,Epi,puntos_epi,"",0,1)
/2/(COUNTIF(Epi,A5&amp;".")-COUNTIFS(Epi,A5&amp;".",puntos,"No Aplica")),
"")</f>
        <v/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24.95" customHeight="1" x14ac:dyDescent="0.25">
      <c r="A6" t="s">
        <v>247</v>
      </c>
      <c r="B6" s="37" t="s">
        <v>53</v>
      </c>
      <c r="C6" s="89" t="str">
        <f>IFERROR(
_xlfn.XLOOKUP(A6,Epi,puntos_epi,"",0,1)
/2/(COUNTIF(Epi,A6&amp;".")-COUNTIFS(Epi,A6&amp;".",puntos,"No Aplica")),
"")</f>
        <v/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4.95" customHeight="1" x14ac:dyDescent="0.25">
      <c r="A7" t="s">
        <v>248</v>
      </c>
      <c r="B7" s="38" t="s">
        <v>249</v>
      </c>
      <c r="C7" s="9" t="str">
        <f>IFERROR(
_xlfn.XLOOKUP(A7,Epi,puntos_requi,"",0,1)
/2/(COUNTIF(Epi,"5.*.")-COUNTIFS(Epi,"5.*.",puntos_requi,"No Aplica")),
"")</f>
        <v/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24.95" customHeight="1" x14ac:dyDescent="0.25">
      <c r="A8" t="s">
        <v>250</v>
      </c>
      <c r="B8" s="35" t="s">
        <v>58</v>
      </c>
      <c r="C8" s="89" t="str">
        <f t="shared" ref="C8:C13" si="0">IFERROR(
_xlfn.XLOOKUP(A8,Epi,puntos_epi,"",0,1)
/2/(COUNTIF(Epi,A8&amp;".")-COUNTIFS(Epi,A8&amp;".",puntos,"No Aplica")),
"")</f>
        <v/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24.95" customHeight="1" x14ac:dyDescent="0.25">
      <c r="A9" t="s">
        <v>251</v>
      </c>
      <c r="B9" s="35" t="s">
        <v>61</v>
      </c>
      <c r="C9" s="89" t="str">
        <f t="shared" si="0"/>
        <v/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24.95" customHeight="1" x14ac:dyDescent="0.25">
      <c r="A10" t="s">
        <v>252</v>
      </c>
      <c r="B10" s="35" t="s">
        <v>63</v>
      </c>
      <c r="C10" s="89" t="str">
        <f t="shared" si="0"/>
        <v/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4.95" customHeight="1" x14ac:dyDescent="0.25">
      <c r="A11" t="s">
        <v>253</v>
      </c>
      <c r="B11" s="35" t="s">
        <v>66</v>
      </c>
      <c r="C11" s="89" t="str">
        <f t="shared" si="0"/>
        <v/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4.95" customHeight="1" x14ac:dyDescent="0.25">
      <c r="A12" t="s">
        <v>254</v>
      </c>
      <c r="B12" s="35" t="s">
        <v>70</v>
      </c>
      <c r="C12" s="89" t="str">
        <f t="shared" si="0"/>
        <v/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4.95" customHeight="1" x14ac:dyDescent="0.25">
      <c r="A13" t="s">
        <v>255</v>
      </c>
      <c r="B13" s="35" t="s">
        <v>73</v>
      </c>
      <c r="C13" s="89" t="str">
        <f t="shared" si="0"/>
        <v/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4.95" customHeight="1" x14ac:dyDescent="0.25">
      <c r="A14" t="s">
        <v>256</v>
      </c>
      <c r="B14" s="39" t="s">
        <v>257</v>
      </c>
      <c r="C14" s="9" t="str">
        <f>IFERROR(
_xlfn.XLOOKUP(A14,Epi,puntos_requi,"",0,1)
/2/(COUNTIF(Epi,"6.*.")-COUNTIFS(Epi,"6.*.",puntos_requi,"No Aplica")),
"")</f>
        <v/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4.95" customHeight="1" x14ac:dyDescent="0.25">
      <c r="A15" t="s">
        <v>258</v>
      </c>
      <c r="B15" s="40" t="s">
        <v>76</v>
      </c>
      <c r="C15" s="89" t="str">
        <f t="shared" ref="C15:C21" si="1">IFERROR(
_xlfn.XLOOKUP(A15,Epi,puntos_epi,"",0,1)
/2/(COUNTIF(Epi,A15&amp;".")-COUNTIFS(Epi,A15&amp;".",puntos,"No Aplica")),
"")</f>
        <v/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4.95" customHeight="1" x14ac:dyDescent="0.25">
      <c r="A16" t="s">
        <v>259</v>
      </c>
      <c r="B16" s="40" t="s">
        <v>87</v>
      </c>
      <c r="C16" s="89" t="str">
        <f t="shared" si="1"/>
        <v/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4.95" customHeight="1" x14ac:dyDescent="0.25">
      <c r="A17" t="s">
        <v>260</v>
      </c>
      <c r="B17" s="40" t="s">
        <v>97</v>
      </c>
      <c r="C17" s="89" t="str">
        <f t="shared" si="1"/>
        <v/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4.95" customHeight="1" x14ac:dyDescent="0.25">
      <c r="A18" t="s">
        <v>261</v>
      </c>
      <c r="B18" s="40" t="s">
        <v>103</v>
      </c>
      <c r="C18" s="89" t="str">
        <f t="shared" si="1"/>
        <v/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4.95" customHeight="1" x14ac:dyDescent="0.25">
      <c r="A19" t="s">
        <v>262</v>
      </c>
      <c r="B19" s="40" t="s">
        <v>106</v>
      </c>
      <c r="C19" s="89" t="str">
        <f t="shared" si="1"/>
        <v/>
      </c>
      <c r="D19" s="19"/>
      <c r="E19" s="19"/>
      <c r="F19" s="19"/>
      <c r="G19" s="19"/>
      <c r="H19" s="19"/>
      <c r="I19" s="19"/>
      <c r="J19" s="19"/>
      <c r="K19" s="19"/>
      <c r="L19" s="19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4.95" customHeight="1" x14ac:dyDescent="0.25">
      <c r="A20" t="s">
        <v>263</v>
      </c>
      <c r="B20" s="40" t="s">
        <v>115</v>
      </c>
      <c r="C20" s="89" t="str">
        <f t="shared" si="1"/>
        <v/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24.95" customHeight="1" x14ac:dyDescent="0.25">
      <c r="A21" t="s">
        <v>264</v>
      </c>
      <c r="B21" s="40" t="str">
        <f>'Autodiagnóstico 2023'!D75</f>
        <v>6.8 Productos y servicios proporcionados externamente</v>
      </c>
      <c r="C21" s="89" t="str">
        <f t="shared" si="1"/>
        <v/>
      </c>
      <c r="D21" s="7"/>
      <c r="E21" s="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24.95" customHeight="1" x14ac:dyDescent="0.25">
      <c r="A22" t="s">
        <v>265</v>
      </c>
      <c r="B22" s="41" t="s">
        <v>266</v>
      </c>
      <c r="C22" s="9" t="str">
        <f>IFERROR(
_xlfn.XLOOKUP(A22,Epi,puntos_requi,"",0,1)
/2/(COUNTIF(Epi,"7.*.")-COUNTIFS(Epi,"7.*.",puntos_requi,"No Aplica")),
"")</f>
        <v/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24.95" customHeight="1" x14ac:dyDescent="0.25">
      <c r="A23" t="s">
        <v>267</v>
      </c>
      <c r="B23" s="42" t="str">
        <f>'Autodiagnóstico 2023'!D84</f>
        <v>7.1 Generalidades</v>
      </c>
      <c r="C23" s="89" t="str">
        <f t="shared" ref="C23:C30" si="2">IFERROR(
_xlfn.XLOOKUP(A23,Epi,puntos_epi,"",0,1)
/2/(COUNTIF(Epi,A23&amp;".")-COUNTIFS(Epi,A23&amp;".",puntos,"No Aplica")),
"")</f>
        <v/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4.95" customHeight="1" x14ac:dyDescent="0.25">
      <c r="A24" t="s">
        <v>268</v>
      </c>
      <c r="B24" s="42" t="str">
        <f>'Autodiagnóstico 2023'!D86</f>
        <v>7.2 Procesos preanalíticos</v>
      </c>
      <c r="C24" s="89" t="str">
        <f t="shared" si="2"/>
        <v/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4.95" customHeight="1" x14ac:dyDescent="0.25">
      <c r="A25" t="s">
        <v>269</v>
      </c>
      <c r="B25" s="42" t="str">
        <f>'Autodiagnóstico 2023'!D100</f>
        <v>7.3 Procesos analíticos o de análisis</v>
      </c>
      <c r="C25" s="89" t="str">
        <f t="shared" si="2"/>
        <v/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4.95" customHeight="1" x14ac:dyDescent="0.25">
      <c r="A26" t="s">
        <v>270</v>
      </c>
      <c r="B26" s="42" t="str">
        <f>'Autodiagnóstico 2023'!D118</f>
        <v>7.4 Procesos postanalíticos</v>
      </c>
      <c r="C26" s="89" t="str">
        <f t="shared" si="2"/>
        <v/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4.95" customHeight="1" x14ac:dyDescent="0.25">
      <c r="A27" t="s">
        <v>271</v>
      </c>
      <c r="B27" s="42" t="str">
        <f>'Autodiagnóstico 2023'!D134</f>
        <v>7.5 Trabajo no conforme</v>
      </c>
      <c r="C27" s="89" t="str">
        <f t="shared" si="2"/>
        <v/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24.95" customHeight="1" x14ac:dyDescent="0.25">
      <c r="A28" t="s">
        <v>272</v>
      </c>
      <c r="B28" s="42" t="str">
        <f>'Autodiagnóstico 2023'!D136</f>
        <v>7.6 Control de datos y gestión de la información (G-ENAC-24)</v>
      </c>
      <c r="C28" s="89" t="str">
        <f t="shared" si="2"/>
        <v/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24.6" customHeight="1" x14ac:dyDescent="0.25">
      <c r="A29" t="s">
        <v>273</v>
      </c>
      <c r="B29" s="43" t="str">
        <f>'Autodiagnóstico 2023'!D143</f>
        <v>7.7 Quejas</v>
      </c>
      <c r="C29" s="89" t="str">
        <f t="shared" si="2"/>
        <v/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3.45" customHeight="1" x14ac:dyDescent="0.25">
      <c r="A30" t="s">
        <v>274</v>
      </c>
      <c r="B30" s="43" t="str">
        <f>'Autodiagnóstico 2023'!D145</f>
        <v>7.8 Planificación de la continuidad y preparación para emergencias</v>
      </c>
      <c r="C30" s="89" t="str">
        <f t="shared" si="2"/>
        <v/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23.45" customHeight="1" x14ac:dyDescent="0.25">
      <c r="A31" t="s">
        <v>275</v>
      </c>
      <c r="B31" s="44" t="str">
        <f>UPPER('Autodiagnóstico 2023'!D147)</f>
        <v>8.  REQUISITOS DEL SISTEMA DE GESTIÓN</v>
      </c>
      <c r="C31" s="9" t="str">
        <f>IFERROR(
_xlfn.XLOOKUP(A31,Epi,puntos_requi,"",0,1)
/2/(COUNTIF(Epi,"8.*.")-COUNTIFS(Epi,"8.*.",puntos_requi,"No Aplica")),
"")</f>
        <v/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23.45" customHeight="1" x14ac:dyDescent="0.25">
      <c r="A32" t="s">
        <v>276</v>
      </c>
      <c r="B32" s="45" t="str">
        <f>'Autodiagnóstico 2023'!D148</f>
        <v>8.1 Requisitos generales</v>
      </c>
      <c r="C32" s="89" t="str">
        <f t="shared" ref="C32:C40" si="3">IFERROR(
_xlfn.XLOOKUP(A32,Epi,puntos_epi,"",0,1)
/2/(COUNTIF(Epi,A32&amp;".")-COUNTIFS(Epi,A32&amp;".",puntos,"No Aplica")),
"")</f>
        <v/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3.45" customHeight="1" x14ac:dyDescent="0.25">
      <c r="A33" t="s">
        <v>277</v>
      </c>
      <c r="B33" s="45" t="str">
        <f>'Autodiagnóstico 2023'!D150</f>
        <v>8.2 Documentación del sistema de gestión</v>
      </c>
      <c r="C33" s="89" t="str">
        <f t="shared" si="3"/>
        <v/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23.45" customHeight="1" x14ac:dyDescent="0.25">
      <c r="A34" t="s">
        <v>278</v>
      </c>
      <c r="B34" s="45" t="str">
        <f>'Autodiagnóstico 2023'!D152</f>
        <v>8.3 Control de documentos del sistema de gestión</v>
      </c>
      <c r="C34" s="89" t="str">
        <f t="shared" si="3"/>
        <v/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23.45" customHeight="1" x14ac:dyDescent="0.25">
      <c r="A35" t="s">
        <v>279</v>
      </c>
      <c r="B35" s="45" t="str">
        <f>'Autodiagnóstico 2023'!D157</f>
        <v>8.4 Control de registros</v>
      </c>
      <c r="C35" s="89" t="str">
        <f t="shared" si="3"/>
        <v/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23.45" customHeight="1" x14ac:dyDescent="0.25">
      <c r="A36" t="s">
        <v>280</v>
      </c>
      <c r="B36" s="45" t="str">
        <f>'Autodiagnóstico 2023'!D161</f>
        <v>8.5 Acciones para abordar riesgos y oportunidades de mejora</v>
      </c>
      <c r="C36" s="89" t="str">
        <f t="shared" si="3"/>
        <v/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23.45" customHeight="1" x14ac:dyDescent="0.25">
      <c r="A37" t="s">
        <v>281</v>
      </c>
      <c r="B37" s="45" t="str">
        <f>'Autodiagnóstico 2023'!D164</f>
        <v>8.6 Mejora</v>
      </c>
      <c r="C37" s="89" t="str">
        <f t="shared" si="3"/>
        <v/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23.45" customHeight="1" x14ac:dyDescent="0.25">
      <c r="A38" t="s">
        <v>282</v>
      </c>
      <c r="B38" s="45" t="str">
        <f>'Autodiagnóstico 2023'!D168</f>
        <v>8.7 No conformidades y acciones correctivas</v>
      </c>
      <c r="C38" s="89" t="str">
        <f t="shared" si="3"/>
        <v/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23.45" customHeight="1" x14ac:dyDescent="0.25">
      <c r="A39" t="s">
        <v>283</v>
      </c>
      <c r="B39" s="45" t="str">
        <f>'Autodiagnóstico 2023'!D172</f>
        <v>8.8 Evaluaciones</v>
      </c>
      <c r="C39" s="89" t="str">
        <f t="shared" si="3"/>
        <v/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3.45" customHeight="1" x14ac:dyDescent="0.25">
      <c r="A40" t="s">
        <v>284</v>
      </c>
      <c r="B40" s="45" t="str">
        <f>'Autodiagnóstico 2023'!D178</f>
        <v>8.9. Revisiones por la dirección</v>
      </c>
      <c r="C40" s="89" t="str">
        <f t="shared" si="3"/>
        <v/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41.45" customHeight="1" x14ac:dyDescent="0.25">
      <c r="A41" t="s">
        <v>231</v>
      </c>
      <c r="B41" s="46" t="str">
        <f>UPPER('Autodiagnóstico 2023'!E183)</f>
        <v>ANEXO A (NORMATIVO). REQUISITOS ADICIONALES PARA LOS ANÁLISIS REALIZADOS CERCA DEL PACIENTE (POCT)</v>
      </c>
      <c r="C41" s="9" t="str">
        <f>IF(COUNTIF('Autodiagnóstico 2023'!S184:S189,"No Aplica")=6,"No Aplica",
IFERROR(
_xlfn.XLOOKUP(A41,Epi,puntos_requi,"",0,1)
/2/(COUNTIF(Epi,"A.*.")-COUNTIFS(Epi,"A.*.",puntos,"No Aplica")),
""))</f>
        <v/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23.45" customHeight="1" x14ac:dyDescent="0.25">
      <c r="B42" s="1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23.45" customHeight="1" x14ac:dyDescent="0.25">
      <c r="B43" s="1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5.75" x14ac:dyDescent="0.25">
      <c r="B44" s="1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5.75" x14ac:dyDescent="0.25">
      <c r="B45" s="1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5.75" x14ac:dyDescent="0.25">
      <c r="B46" s="1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5.75" x14ac:dyDescent="0.25">
      <c r="B47" s="1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5.75" x14ac:dyDescent="0.25">
      <c r="B48" s="1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ht="15.75" x14ac:dyDescent="0.25">
      <c r="B49" s="1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ht="15.75" x14ac:dyDescent="0.25">
      <c r="B50" s="1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ht="15.75" x14ac:dyDescent="0.25">
      <c r="B51" s="1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2:24" ht="15.75" x14ac:dyDescent="0.25">
      <c r="B52" s="16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2:24" ht="15.75" x14ac:dyDescent="0.25">
      <c r="B53" s="16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2:24" ht="15.75" x14ac:dyDescent="0.25">
      <c r="B54" s="1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2:24" ht="15.75" x14ac:dyDescent="0.25">
      <c r="B55" s="1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2:24" ht="15.75" x14ac:dyDescent="0.25">
      <c r="B56" s="1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2:24" ht="15.75" x14ac:dyDescent="0.25">
      <c r="B57" s="16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2:24" ht="15.75" x14ac:dyDescent="0.25">
      <c r="B58" s="16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2:24" ht="15.75" x14ac:dyDescent="0.25">
      <c r="B59" s="1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2:24" ht="15.75" x14ac:dyDescent="0.25">
      <c r="B60" s="16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2:24" ht="15.75" x14ac:dyDescent="0.25">
      <c r="B61" s="1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2:24" ht="15.75" x14ac:dyDescent="0.25">
      <c r="B62" s="1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2:24" ht="15.75" x14ac:dyDescent="0.25">
      <c r="B63" s="16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2:24" ht="15.75" x14ac:dyDescent="0.25">
      <c r="B64" s="1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2:24" ht="15.75" x14ac:dyDescent="0.25">
      <c r="B65" s="16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2:24" ht="15.75" x14ac:dyDescent="0.25">
      <c r="B66" s="16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2:24" ht="15.75" x14ac:dyDescent="0.25">
      <c r="B67" s="1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2:24" ht="15.75" x14ac:dyDescent="0.25">
      <c r="B68" s="1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2:24" ht="15.75" x14ac:dyDescent="0.25">
      <c r="B69" s="16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2:24" ht="15.75" x14ac:dyDescent="0.25">
      <c r="B70" s="16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2:24" ht="15.75" x14ac:dyDescent="0.25">
      <c r="B71" s="1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2:24" ht="15.75" x14ac:dyDescent="0.25">
      <c r="B72" s="1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2:24" ht="15.75" x14ac:dyDescent="0.25">
      <c r="B73" s="1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2:24" ht="15.75" x14ac:dyDescent="0.25">
      <c r="B74" s="1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2:24" ht="15.75" x14ac:dyDescent="0.25">
      <c r="B75" s="1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2:24" ht="15.75" x14ac:dyDescent="0.25">
      <c r="B76" s="1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2:24" ht="15.75" x14ac:dyDescent="0.25">
      <c r="B77" s="1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2:24" ht="15.75" x14ac:dyDescent="0.25">
      <c r="B78" s="1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2:24" ht="15.75" x14ac:dyDescent="0.25">
      <c r="B79" s="1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2:24" ht="15.75" x14ac:dyDescent="0.25">
      <c r="B80" s="1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2:24" ht="15.75" x14ac:dyDescent="0.25">
      <c r="B81" s="1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2:24" ht="15.75" x14ac:dyDescent="0.25">
      <c r="B82" s="16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2:24" ht="15.75" x14ac:dyDescent="0.25">
      <c r="B83" s="1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2:24" ht="15.75" x14ac:dyDescent="0.25">
      <c r="B84" s="1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2:24" ht="15.75" x14ac:dyDescent="0.25">
      <c r="B85" s="1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2:24" ht="15.75" x14ac:dyDescent="0.25">
      <c r="B86" s="1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2:24" ht="15.75" x14ac:dyDescent="0.25">
      <c r="B87" s="1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2:24" ht="15.75" x14ac:dyDescent="0.25">
      <c r="B88" s="1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2:24" ht="15.75" x14ac:dyDescent="0.25">
      <c r="B89" s="1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2:24" ht="15.75" x14ac:dyDescent="0.25">
      <c r="B90" s="1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2:24" ht="15.75" x14ac:dyDescent="0.25">
      <c r="B91" s="16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2:24" ht="15.75" x14ac:dyDescent="0.25">
      <c r="B92" s="1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2:24" ht="15.75" x14ac:dyDescent="0.25">
      <c r="B93" s="16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2:24" ht="15.75" x14ac:dyDescent="0.25">
      <c r="B94" s="16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2:24" ht="15.75" x14ac:dyDescent="0.25">
      <c r="B95" s="16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2:24" ht="15.75" x14ac:dyDescent="0.25">
      <c r="B96" s="16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</sheetData>
  <sheetProtection algorithmName="SHA-512" hashValue="clOuBjm/nbzBA7kOvWytFQ0ae4VdOh6fSw1svef3jE80NkDj037jw2rvgvytiPUPAOIZozu0SoYFFxYVCab5ig==" saltValue="CQqsHwvc0W7cOUGk9GZd9Q==" spinCount="100000" sheet="1" objects="1" scenarios="1" selectLockedCells="1" selectUnlockedCells="1"/>
  <conditionalFormatting sqref="C3:C41">
    <cfRule type="cellIs" dxfId="2" priority="1" stopIfTrue="1" operator="greaterThan">
      <formula>0.66</formula>
    </cfRule>
    <cfRule type="cellIs" dxfId="1" priority="2" stopIfTrue="1" operator="between">
      <formula>0.34</formula>
      <formula>0.66</formula>
    </cfRule>
    <cfRule type="cellIs" dxfId="0" priority="3" stopIfTrue="1" operator="lessThan">
      <formula>0.34</formula>
    </cfRule>
  </conditionalFormatting>
  <pageMargins left="0.78" right="0.25" top="0.75" bottom="0.75" header="0.3" footer="0.3"/>
  <pageSetup paperSize="9" scale="77" orientation="landscape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d4d027-b2aa-4dd7-9c7e-ff6f3117dadd" xsi:nil="true"/>
    <lcf76f155ced4ddcb4097134ff3c332f xmlns="085bfb85-95de-4f8a-bd0c-8369027030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57820864119444BAEC396BA6B9F877" ma:contentTypeVersion="17" ma:contentTypeDescription="Crear nuevo documento." ma:contentTypeScope="" ma:versionID="4318376323149bfd4e7c004028b7b741">
  <xsd:schema xmlns:xsd="http://www.w3.org/2001/XMLSchema" xmlns:xs="http://www.w3.org/2001/XMLSchema" xmlns:p="http://schemas.microsoft.com/office/2006/metadata/properties" xmlns:ns2="085bfb85-95de-4f8a-bd0c-8369027030fa" xmlns:ns3="51d4d027-b2aa-4dd7-9c7e-ff6f3117dadd" targetNamespace="http://schemas.microsoft.com/office/2006/metadata/properties" ma:root="true" ma:fieldsID="4f12447582a94401e40bf4579d246e39" ns2:_="" ns3:_="">
    <xsd:import namespace="085bfb85-95de-4f8a-bd0c-8369027030fa"/>
    <xsd:import namespace="51d4d027-b2aa-4dd7-9c7e-ff6f3117d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bfb85-95de-4f8a-bd0c-8369027030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c5079e-b5d9-4f40-8558-acc8d9d79a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4d027-b2aa-4dd7-9c7e-ff6f3117dad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af0c5af-3711-4d37-adfb-2c0d4a41d40b}" ma:internalName="TaxCatchAll" ma:showField="CatchAllData" ma:web="51d4d027-b2aa-4dd7-9c7e-ff6f3117d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D996D9-B503-4E9A-BC60-C1A1664362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E749E6-DE39-4605-A7AC-BDF124E0F5BD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64bdd801-e043-4116-839b-069f9e5a6460"/>
    <ds:schemaRef ds:uri="763f0518-044c-477b-ae47-de1a8dfaef23"/>
  </ds:schemaRefs>
</ds:datastoreItem>
</file>

<file path=customXml/itemProps3.xml><?xml version="1.0" encoding="utf-8"?>
<ds:datastoreItem xmlns:ds="http://schemas.openxmlformats.org/officeDocument/2006/customXml" ds:itemID="{82F0AE76-C773-49CA-A1B2-EE623CC17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Portada</vt:lpstr>
      <vt:lpstr>Autodiagnóstico 2023</vt:lpstr>
      <vt:lpstr>Gráficos 2023</vt:lpstr>
      <vt:lpstr>'Autodiagnóstico 2023'!Área_de_impresión</vt:lpstr>
      <vt:lpstr>'Gráficos 2023'!Área_de_impresión</vt:lpstr>
      <vt:lpstr>Epi</vt:lpstr>
      <vt:lpstr>puntos</vt:lpstr>
      <vt:lpstr>puntos_epi</vt:lpstr>
      <vt:lpstr>puntos_requi</vt:lpstr>
      <vt:lpstr>'Autodiagnóstico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Rosana Fernandez Rodríguez</dc:creator>
  <cp:keywords/>
  <dc:description/>
  <cp:lastModifiedBy>Isabel de la Villa Porras</cp:lastModifiedBy>
  <cp:revision/>
  <cp:lastPrinted>2023-12-19T10:53:16Z</cp:lastPrinted>
  <dcterms:created xsi:type="dcterms:W3CDTF">2020-07-03T09:48:19Z</dcterms:created>
  <dcterms:modified xsi:type="dcterms:W3CDTF">2023-12-21T09:55:33Z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0x010100CD00F027979E8A4FAC577771F2690348</vt:lpwstr>
  </property>
  <property fmtid="{D5CDD505-2E9C-101B-9397-08002B2CF9AE}" pid="3" name="MediaServiceImageTags">
    <vt:lpwstr/>
  </property>
</Properties>
</file>